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7356D359-9A89-44F8-8FCB-5F10C9EEF4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  <sheet name="Sheet1" sheetId="3" r:id="rId3"/>
    <sheet name="Sheet2" sheetId="4" r:id="rId4"/>
    <sheet name="Sheet3" sheetId="5" r:id="rId5"/>
  </sheets>
  <definedNames>
    <definedName name="_xlnm._FilterDatabase" localSheetId="1" hidden="1">'Gallon of Kerosene'!$A$4:$BF$58</definedName>
    <definedName name="_xlnm._FilterDatabase" localSheetId="0" hidden="1">'Litre of Kerosene'!$A$3:$BE$57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44" i="2" l="1"/>
  <c r="BB44" i="2"/>
  <c r="BA44" i="1"/>
  <c r="BB44" i="1"/>
  <c r="BA43" i="2"/>
  <c r="BB43" i="2"/>
  <c r="BA43" i="1"/>
  <c r="BB43" i="1"/>
  <c r="BA42" i="2"/>
  <c r="BB42" i="2"/>
  <c r="BA42" i="1"/>
  <c r="BB42" i="1"/>
  <c r="BC42" i="1" s="1"/>
  <c r="BD42" i="2"/>
  <c r="BC42" i="2"/>
  <c r="BD41" i="2"/>
  <c r="BC41" i="2"/>
  <c r="BD40" i="2"/>
  <c r="BC40" i="2"/>
  <c r="BD39" i="2"/>
  <c r="BC39" i="2"/>
  <c r="BD38" i="2"/>
  <c r="BC38" i="2"/>
  <c r="BD37" i="2"/>
  <c r="BC37" i="2"/>
  <c r="BD36" i="2"/>
  <c r="BC36" i="2"/>
  <c r="BD35" i="2"/>
  <c r="BC35" i="2"/>
  <c r="BD34" i="2"/>
  <c r="BC34" i="2"/>
  <c r="BD33" i="2"/>
  <c r="BC33" i="2"/>
  <c r="BD32" i="2"/>
  <c r="BC32" i="2"/>
  <c r="BD31" i="2"/>
  <c r="BC31" i="2"/>
  <c r="BD30" i="2"/>
  <c r="BC30" i="2"/>
  <c r="BD29" i="2"/>
  <c r="BC29" i="2"/>
  <c r="BD28" i="2"/>
  <c r="BC28" i="2"/>
  <c r="BD27" i="2"/>
  <c r="BC27" i="2"/>
  <c r="BD26" i="2"/>
  <c r="BC26" i="2"/>
  <c r="BD25" i="2"/>
  <c r="BC25" i="2"/>
  <c r="BD24" i="2"/>
  <c r="BC24" i="2"/>
  <c r="BD23" i="2"/>
  <c r="BC23" i="2"/>
  <c r="BD22" i="2"/>
  <c r="BC22" i="2"/>
  <c r="BD21" i="2"/>
  <c r="BC21" i="2"/>
  <c r="BD20" i="2"/>
  <c r="BC20" i="2"/>
  <c r="BD19" i="2"/>
  <c r="BC19" i="2"/>
  <c r="BD18" i="2"/>
  <c r="BC18" i="2"/>
  <c r="BD17" i="2"/>
  <c r="BC17" i="2"/>
  <c r="BD16" i="2"/>
  <c r="BC16" i="2"/>
  <c r="BD15" i="2"/>
  <c r="BC15" i="2"/>
  <c r="BD14" i="2"/>
  <c r="BC14" i="2"/>
  <c r="BD13" i="2"/>
  <c r="BC13" i="2"/>
  <c r="BD12" i="2"/>
  <c r="BC12" i="2"/>
  <c r="BD11" i="2"/>
  <c r="BC11" i="2"/>
  <c r="BD10" i="2"/>
  <c r="BC10" i="2"/>
  <c r="BD9" i="2"/>
  <c r="BC9" i="2"/>
  <c r="BD8" i="2"/>
  <c r="BC8" i="2"/>
  <c r="BD7" i="2"/>
  <c r="BC7" i="2"/>
  <c r="BD6" i="2"/>
  <c r="BC6" i="2"/>
  <c r="BD5" i="2"/>
  <c r="BC5" i="2"/>
  <c r="BD42" i="1"/>
  <c r="BD41" i="1"/>
  <c r="BC41" i="1"/>
  <c r="BD40" i="1"/>
  <c r="BC40" i="1"/>
  <c r="BD39" i="1"/>
  <c r="BC39" i="1"/>
  <c r="BD38" i="1"/>
  <c r="BC38" i="1"/>
  <c r="BD37" i="1"/>
  <c r="BC37" i="1"/>
  <c r="BD36" i="1"/>
  <c r="BC36" i="1"/>
  <c r="BD35" i="1"/>
  <c r="BC35" i="1"/>
  <c r="BD34" i="1"/>
  <c r="BC34" i="1"/>
  <c r="BD33" i="1"/>
  <c r="BC33" i="1"/>
  <c r="BD32" i="1"/>
  <c r="BC32" i="1"/>
  <c r="BD31" i="1"/>
  <c r="BC31" i="1"/>
  <c r="BD30" i="1"/>
  <c r="BC30" i="1"/>
  <c r="BD29" i="1"/>
  <c r="BC29" i="1"/>
  <c r="BD28" i="1"/>
  <c r="BC28" i="1"/>
  <c r="BD27" i="1"/>
  <c r="BC27" i="1"/>
  <c r="BD26" i="1"/>
  <c r="BC26" i="1"/>
  <c r="BD25" i="1"/>
  <c r="BC25" i="1"/>
  <c r="BD24" i="1"/>
  <c r="BC24" i="1"/>
  <c r="BD23" i="1"/>
  <c r="BC23" i="1"/>
  <c r="BD22" i="1"/>
  <c r="BC22" i="1"/>
  <c r="BD21" i="1"/>
  <c r="BC21" i="1"/>
  <c r="BD20" i="1"/>
  <c r="BC20" i="1"/>
  <c r="BD19" i="1"/>
  <c r="BC19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BD7" i="1"/>
  <c r="BC7" i="1"/>
  <c r="BD6" i="1"/>
  <c r="BC6" i="1"/>
  <c r="BD5" i="1"/>
  <c r="BC5" i="1"/>
  <c r="AZ42" i="1"/>
  <c r="AZ42" i="2" l="1"/>
  <c r="AY42" i="1"/>
  <c r="AZ43" i="1" s="1"/>
  <c r="AY42" i="2"/>
  <c r="AX42" i="1"/>
  <c r="AX42" i="2"/>
  <c r="AV42" i="2"/>
  <c r="AW42" i="2"/>
  <c r="AV42" i="1"/>
  <c r="AW42" i="1"/>
  <c r="AT42" i="2"/>
  <c r="AU42" i="2"/>
  <c r="AT42" i="1"/>
  <c r="AU42" i="1"/>
  <c r="AS42" i="2"/>
  <c r="AS42" i="1"/>
  <c r="AR42" i="2"/>
  <c r="AR42" i="1"/>
  <c r="AZ43" i="2" l="1"/>
  <c r="AV43" i="1"/>
  <c r="AY43" i="2"/>
  <c r="AY43" i="1"/>
  <c r="AV43" i="2"/>
  <c r="AX43" i="2"/>
  <c r="AX43" i="1"/>
  <c r="AW43" i="2"/>
  <c r="AW43" i="1"/>
  <c r="AT43" i="2"/>
  <c r="AU43" i="2"/>
  <c r="AU43" i="1"/>
  <c r="AT43" i="1"/>
  <c r="AS43" i="2"/>
  <c r="AS43" i="1"/>
  <c r="AQ42" i="2"/>
  <c r="AQ42" i="1"/>
  <c r="AR43" i="2" l="1"/>
  <c r="AR43" i="1"/>
  <c r="AP42" i="1"/>
  <c r="AQ43" i="1" s="1"/>
  <c r="AP42" i="2"/>
  <c r="AQ43" i="2" s="1"/>
  <c r="AO42" i="2"/>
  <c r="AO42" i="1"/>
  <c r="AN42" i="2"/>
  <c r="AZ44" i="2" s="1"/>
  <c r="AN42" i="1"/>
  <c r="AZ44" i="1" s="1"/>
  <c r="AM42" i="2"/>
  <c r="AY44" i="2" s="1"/>
  <c r="AM42" i="1"/>
  <c r="AY44" i="1" s="1"/>
  <c r="AP43" i="1" l="1"/>
  <c r="AP43" i="2"/>
  <c r="AO43" i="2"/>
  <c r="AO43" i="1"/>
  <c r="AN43" i="2"/>
  <c r="AN43" i="1"/>
  <c r="AL42" i="2"/>
  <c r="AL42" i="1"/>
  <c r="AX44" i="1" s="1"/>
  <c r="AK42" i="2"/>
  <c r="AW44" i="2" s="1"/>
  <c r="AK42" i="1"/>
  <c r="AW44" i="1" s="1"/>
  <c r="AJ42" i="2"/>
  <c r="AV44" i="2" s="1"/>
  <c r="AJ42" i="1"/>
  <c r="AV44" i="1" s="1"/>
  <c r="AI42" i="2"/>
  <c r="AU44" i="2" s="1"/>
  <c r="AI42" i="1"/>
  <c r="AU44" i="1" s="1"/>
  <c r="AD42" i="2"/>
  <c r="AP44" i="2" s="1"/>
  <c r="AE42" i="2"/>
  <c r="AQ44" i="2" s="1"/>
  <c r="AF42" i="2"/>
  <c r="AR44" i="2" s="1"/>
  <c r="AG42" i="2"/>
  <c r="AS44" i="2" s="1"/>
  <c r="AH42" i="2"/>
  <c r="AT44" i="2" s="1"/>
  <c r="AM43" i="2" l="1"/>
  <c r="AX44" i="2"/>
  <c r="AL43" i="1"/>
  <c r="AM43" i="1"/>
  <c r="AL43" i="2"/>
  <c r="AK43" i="2"/>
  <c r="AK43" i="1"/>
  <c r="AJ43" i="2"/>
  <c r="AJ43" i="1"/>
  <c r="AI43" i="2"/>
  <c r="AE43" i="2"/>
  <c r="AF43" i="2"/>
  <c r="AG43" i="2"/>
  <c r="AH43" i="2"/>
  <c r="AH42" i="1"/>
  <c r="AI43" i="1" l="1"/>
  <c r="AT44" i="1"/>
  <c r="AG42" i="1"/>
  <c r="AF42" i="1"/>
  <c r="AR44" i="1" s="1"/>
  <c r="AH43" i="1" l="1"/>
  <c r="AS44" i="1"/>
  <c r="AG43" i="1"/>
  <c r="AE42" i="1"/>
  <c r="AQ44" i="1" s="1"/>
  <c r="AD42" i="1"/>
  <c r="AP44" i="1" s="1"/>
  <c r="AF43" i="1" l="1"/>
  <c r="AE43" i="1"/>
  <c r="AC42" i="1"/>
  <c r="AC42" i="2"/>
  <c r="AD43" i="2" l="1"/>
  <c r="AO44" i="2"/>
  <c r="AD43" i="1"/>
  <c r="AO44" i="1"/>
  <c r="AB42" i="2"/>
  <c r="AB42" i="1"/>
  <c r="AA42" i="2"/>
  <c r="AM44" i="2" s="1"/>
  <c r="AA42" i="1"/>
  <c r="AM44" i="1" s="1"/>
  <c r="Z42" i="2"/>
  <c r="AL44" i="2" s="1"/>
  <c r="Y42" i="2"/>
  <c r="AK44" i="2" s="1"/>
  <c r="Z42" i="1"/>
  <c r="AL44" i="1" s="1"/>
  <c r="Y42" i="1"/>
  <c r="AK44" i="1" s="1"/>
  <c r="AC43" i="2" l="1"/>
  <c r="AN44" i="2"/>
  <c r="AC43" i="1"/>
  <c r="AN44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<sst xmlns="http://schemas.openxmlformats.org/spreadsheetml/2006/main" count="259" uniqueCount="54">
  <si>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</si>
  <si>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</si>
  <si>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</si>
  <si>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</si>
  <si>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</si>
  <si>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</si>
  <si>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</si>
  <si>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</si>
  <si>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</si>
  <si>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</si>
  <si>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</si>
  <si>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</si>
  <si>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</si>
  <si>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</si>
  <si>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</si>
  <si>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</si>
  <si>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</si>
  <si>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</si>
  <si>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</si>
  <si>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</si>
  <si>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</si>
  <si>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</si>
  <si>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</si>
  <si>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</si>
  <si>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</si>
  <si>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</si>
  <si>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</si>
  <si>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</si>
  <si>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</si>
  <si>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</si>
  <si>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</si>
  <si>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</si>
  <si>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</si>
  <si>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</si>
  <si>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</si>
  <si>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</si>
  <si>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</si>
  <si>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</si>
  <si>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</si>
  <si>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</si>
  <si>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</si>
  <si>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</si>
  <si>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</si>
  <si>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</si>
  <si>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</si>
  <si>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</si>
  <si>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</si>
  <si>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JULY 2019</t>
  </si>
  <si>
    <t>STATES WITH THE LOWEST AVERAGE PRICES IN JULY 2019</t>
  </si>
  <si>
    <t>Nasarawa</t>
  </si>
  <si>
    <t>Year on Year %</t>
  </si>
  <si>
    <t>Month on Month %</t>
  </si>
  <si>
    <t>(September 2018-September 2019)</t>
  </si>
  <si>
    <t xml:space="preserve"> August 2019-September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</si>
</sst>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7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22" fillId="4" borderId="7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65" fontId="23" fillId="4" borderId="0" xfId="0" applyNumberFormat="1" applyFont="1" applyFill="1" applyAlignment="1">
      <alignment horizontal="right" vertical="center"/>
    </xf>
    <xf numFmtId="165" fontId="24" fillId="4" borderId="7" xfId="0" applyNumberFormat="1" applyFont="1" applyFill="1" applyBorder="1" applyAlignment="1">
      <alignment horizontal="right" vertical="center" wrapText="1"/>
    </xf>
    <xf numFmtId="0" fontId="0" fillId="0" borderId="7" xfId="0" applyBorder="1"/>
    <xf numFmtId="2" fontId="23" fillId="4" borderId="0" xfId="0" applyNumberFormat="1" applyFont="1" applyFill="1" applyAlignment="1">
      <alignment horizontal="center" vertical="center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72"/>
  <sheetViews>
    <sheetView tabSelected="1" workbookViewId="0">
      <pane xSplit="1" ySplit="4" topLeftCell="AW29" activePane="bottomRight" state="frozen"/>
      <selection activeCell="BB38" sqref="BB38"/>
      <selection pane="topRight" activeCell="BB38" sqref="BB38"/>
      <selection pane="bottomLeft" activeCell="BB38" sqref="BB38"/>
      <selection pane="bottomRight" activeCell="BB38" sqref="BB38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5" width="31.140625" style="49" customWidth="1"/>
    <col min="56" max="56" width="27.5703125" style="49" customWidth="1"/>
  </cols>
  <sheetData>
    <row r="2" spans="1:56" x14ac:dyDescent="0.25">
      <c r="BC2" s="50"/>
      <c r="BD2" s="50"/>
    </row>
    <row r="3" spans="1:56" ht="20.25" customHeight="1" x14ac:dyDescent="0.35">
      <c r="C3" s="13" t="s">
        <v>46</v>
      </c>
      <c r="BC3" s="51" t="s">
        <v>50</v>
      </c>
      <c r="BD3" s="51" t="s">
        <v>51</v>
      </c>
    </row>
    <row r="4" spans="1:56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51" t="s">
        <v>52</v>
      </c>
      <c r="BD4" s="51" t="s">
        <v>53</v>
      </c>
    </row>
    <row r="5" spans="1:56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52">
        <f>(BB5-AP5)/AP5*100</f>
        <v>56.6206896551722</v>
      </c>
      <c r="BD5" s="52">
        <f>(BB5-BA5)/BA5*100</f>
        <v>0.78551457861802376</v>
      </c>
    </row>
    <row r="6" spans="1:56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52">
        <f t="shared" ref="BC6:BC41" si="0">(BB6-AP6)/AP6*100</f>
        <v>-29.761904761904763</v>
      </c>
      <c r="BD6" s="52">
        <f t="shared" ref="BD6:BD41" si="1">(BB6-BA6)/BA6*100</f>
        <v>0.13577732518669769</v>
      </c>
    </row>
    <row r="7" spans="1:56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52">
        <f t="shared" si="0"/>
        <v>8.2758620689653846</v>
      </c>
      <c r="BD7" s="52">
        <f t="shared" si="1"/>
        <v>-4.112065511614154</v>
      </c>
    </row>
    <row r="8" spans="1:56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52">
        <f t="shared" si="0"/>
        <v>21.725413741841191</v>
      </c>
      <c r="BD8" s="52">
        <f t="shared" si="1"/>
        <v>-0.86187949916984097</v>
      </c>
    </row>
    <row r="9" spans="1:56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52">
        <f t="shared" si="0"/>
        <v>-0.63949843260179517</v>
      </c>
      <c r="BD9" s="52">
        <f t="shared" si="1"/>
        <v>-3.2960381153221805</v>
      </c>
    </row>
    <row r="10" spans="1:56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52">
        <f t="shared" si="0"/>
        <v>1.2296564195297583</v>
      </c>
      <c r="BD10" s="52">
        <f t="shared" si="1"/>
        <v>-16.898469168263293</v>
      </c>
    </row>
    <row r="11" spans="1:56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52">
        <f t="shared" si="0"/>
        <v>6.1980347694633569</v>
      </c>
      <c r="BD11" s="52">
        <f t="shared" si="1"/>
        <v>2.6398531921359716</v>
      </c>
    </row>
    <row r="12" spans="1:56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52">
        <f t="shared" si="0"/>
        <v>10.834088848594705</v>
      </c>
      <c r="BD12" s="52">
        <f t="shared" si="1"/>
        <v>-6.1665285069540232</v>
      </c>
    </row>
    <row r="13" spans="1:56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52">
        <f t="shared" si="0"/>
        <v>17.717434081070348</v>
      </c>
      <c r="BD13" s="52">
        <f t="shared" si="1"/>
        <v>-11.761513010397923</v>
      </c>
    </row>
    <row r="14" spans="1:56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52">
        <f t="shared" si="0"/>
        <v>15.459406903257008</v>
      </c>
      <c r="BD14" s="52">
        <f t="shared" si="1"/>
        <v>1.5918480134622905</v>
      </c>
    </row>
    <row r="15" spans="1:56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52">
        <f t="shared" si="0"/>
        <v>16.887381244515609</v>
      </c>
      <c r="BD15" s="52">
        <f t="shared" si="1"/>
        <v>-0.97026025169735186</v>
      </c>
    </row>
    <row r="16" spans="1:56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52">
        <f t="shared" si="0"/>
        <v>9.2055115801817156</v>
      </c>
      <c r="BD16" s="52">
        <f t="shared" si="1"/>
        <v>-0.99575677115932937</v>
      </c>
    </row>
    <row r="17" spans="1:56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52">
        <f t="shared" si="0"/>
        <v>5.3889342268942775</v>
      </c>
      <c r="BD17" s="52">
        <f t="shared" si="1"/>
        <v>1.7005118045236258</v>
      </c>
    </row>
    <row r="18" spans="1:56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52">
        <f t="shared" si="0"/>
        <v>0.53816046966731923</v>
      </c>
      <c r="BD18" s="52">
        <f t="shared" si="1"/>
        <v>0.884692478420258</v>
      </c>
    </row>
    <row r="19" spans="1:56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52">
        <f t="shared" si="0"/>
        <v>11.372691053965839</v>
      </c>
      <c r="BD19" s="52">
        <f t="shared" si="1"/>
        <v>1.9857369215729663</v>
      </c>
    </row>
    <row r="20" spans="1:56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52">
        <f t="shared" si="0"/>
        <v>8.3076923076922924</v>
      </c>
      <c r="BD20" s="52">
        <f t="shared" si="1"/>
        <v>-6.8765823705729989</v>
      </c>
    </row>
    <row r="21" spans="1:56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52">
        <f t="shared" si="0"/>
        <v>6.7343173431737196</v>
      </c>
      <c r="BD21" s="52">
        <f t="shared" si="1"/>
        <v>-1.006279299189371</v>
      </c>
    </row>
    <row r="22" spans="1:56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52">
        <f t="shared" si="0"/>
        <v>-2.2792022792021154</v>
      </c>
      <c r="BD22" s="52">
        <f t="shared" si="1"/>
        <v>-3.0068663220836753</v>
      </c>
    </row>
    <row r="23" spans="1:56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52">
        <f t="shared" si="0"/>
        <v>25.000000000000007</v>
      </c>
      <c r="BD23" s="52">
        <f t="shared" si="1"/>
        <v>-2.4371207243068116</v>
      </c>
    </row>
    <row r="24" spans="1:56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52">
        <f t="shared" si="0"/>
        <v>12.956810631229111</v>
      </c>
      <c r="BD24" s="52">
        <f t="shared" si="1"/>
        <v>-0.19432751524970562</v>
      </c>
    </row>
    <row r="25" spans="1:56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52">
        <f t="shared" si="0"/>
        <v>2.8225806451612669</v>
      </c>
      <c r="BD25" s="52">
        <f t="shared" si="1"/>
        <v>7.8379132729440917</v>
      </c>
    </row>
    <row r="26" spans="1:56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52">
        <f t="shared" si="0"/>
        <v>15.979381443298985</v>
      </c>
      <c r="BD26" s="52">
        <f t="shared" si="1"/>
        <v>1.8189894035458565E-14</v>
      </c>
    </row>
    <row r="27" spans="1:56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52">
        <f t="shared" si="0"/>
        <v>26.436781609195226</v>
      </c>
      <c r="BD27" s="52">
        <f t="shared" si="1"/>
        <v>-3.0813094948597834</v>
      </c>
    </row>
    <row r="28" spans="1:56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52">
        <f t="shared" si="0"/>
        <v>12</v>
      </c>
      <c r="BD28" s="52">
        <f t="shared" si="1"/>
        <v>7.2344988702079531</v>
      </c>
    </row>
    <row r="29" spans="1:56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52">
        <f t="shared" si="0"/>
        <v>11.880046136101649</v>
      </c>
      <c r="BD29" s="52">
        <f t="shared" si="1"/>
        <v>2.106284220736935</v>
      </c>
    </row>
    <row r="30" spans="1:56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52">
        <f t="shared" si="0"/>
        <v>-18.282281099182569</v>
      </c>
      <c r="BD30" s="52">
        <f t="shared" si="1"/>
        <v>1.0922170397555628</v>
      </c>
    </row>
    <row r="31" spans="1:56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52">
        <f t="shared" si="0"/>
        <v>-3.8116591928251431</v>
      </c>
      <c r="BD31" s="52">
        <f t="shared" si="1"/>
        <v>5.6910569105691051</v>
      </c>
    </row>
    <row r="32" spans="1:56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52">
        <f t="shared" si="0"/>
        <v>0.74152542372882724</v>
      </c>
      <c r="BD32" s="52">
        <f t="shared" si="1"/>
        <v>-2.4380035060765426</v>
      </c>
    </row>
    <row r="33" spans="1:56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52">
        <f t="shared" si="0"/>
        <v>5.7501418037436576</v>
      </c>
      <c r="BD33" s="52">
        <f t="shared" si="1"/>
        <v>3.8986478616731901</v>
      </c>
    </row>
    <row r="34" spans="1:56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52">
        <f t="shared" si="0"/>
        <v>10.208552001095198</v>
      </c>
      <c r="BD34" s="52">
        <f t="shared" si="1"/>
        <v>4.8076642655078672</v>
      </c>
    </row>
    <row r="35" spans="1:56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52">
        <f t="shared" si="0"/>
        <v>15.605774257107333</v>
      </c>
      <c r="BD35" s="52">
        <f t="shared" si="1"/>
        <v>-4.1643282762765947</v>
      </c>
    </row>
    <row r="36" spans="1:56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52">
        <f t="shared" si="0"/>
        <v>6.4079952968841782</v>
      </c>
      <c r="BD36" s="52">
        <f t="shared" si="1"/>
        <v>-5.517762660619808</v>
      </c>
    </row>
    <row r="37" spans="1:56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52">
        <f t="shared" si="0"/>
        <v>10.068290970580502</v>
      </c>
      <c r="BD37" s="52">
        <f t="shared" si="1"/>
        <v>6.1356356179745273</v>
      </c>
    </row>
    <row r="38" spans="1:56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52">
        <f t="shared" si="0"/>
        <v>11.706293706293771</v>
      </c>
      <c r="BD38" s="52">
        <f t="shared" si="1"/>
        <v>7.3543149391453442</v>
      </c>
    </row>
    <row r="39" spans="1:56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52">
        <f t="shared" si="0"/>
        <v>-3.8626609442060116</v>
      </c>
      <c r="BD39" s="52">
        <f t="shared" si="1"/>
        <v>-12.652993740651134</v>
      </c>
    </row>
    <row r="40" spans="1:56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52">
        <f t="shared" si="0"/>
        <v>-11.594202898550719</v>
      </c>
      <c r="BD40" s="52">
        <f t="shared" si="1"/>
        <v>-8.2687455074242209</v>
      </c>
    </row>
    <row r="41" spans="1:56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52">
        <f t="shared" si="0"/>
        <v>6.2548262548262556</v>
      </c>
      <c r="BD41" s="52">
        <f t="shared" si="1"/>
        <v>-0.38340804577730586</v>
      </c>
    </row>
    <row r="42" spans="1:56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B42" si="16">AVERAGE(AZ5:AZ41)</f>
        <v>316.02937069539928</v>
      </c>
      <c r="BA42" s="14">
        <f t="shared" si="16"/>
        <v>322.64</v>
      </c>
      <c r="BB42" s="14">
        <f t="shared" si="16"/>
        <v>318.45888278589518</v>
      </c>
      <c r="BC42" s="56">
        <f>(BB42-AP42)/AP42*100</f>
        <v>7.1247692946014434</v>
      </c>
      <c r="BD42" s="56">
        <f>(BB42-BA42)/BA42*100</f>
        <v>-1.2959078893208535</v>
      </c>
    </row>
    <row r="43" spans="1:56" ht="15" customHeight="1" x14ac:dyDescent="0.25">
      <c r="A43" s="11" t="s">
        <v>44</v>
      </c>
      <c r="E43" s="14">
        <f>E42/D42*100-100</f>
        <v>7.5524922131515524</v>
      </c>
      <c r="F43" s="14">
        <f t="shared" ref="F43:AS43" si="17">F42/E42*100-100</f>
        <v>12.140921363290147</v>
      </c>
      <c r="G43" s="14">
        <f t="shared" si="17"/>
        <v>-4.9945461730845722</v>
      </c>
      <c r="H43" s="14">
        <f t="shared" si="17"/>
        <v>1.3108290224215011</v>
      </c>
      <c r="I43" s="14">
        <f t="shared" si="17"/>
        <v>13.841233912217078</v>
      </c>
      <c r="J43" s="14">
        <f t="shared" si="17"/>
        <v>-14.01623722496889</v>
      </c>
      <c r="K43" s="14">
        <f t="shared" si="17"/>
        <v>19.483947276998421</v>
      </c>
      <c r="L43" s="14">
        <f t="shared" si="17"/>
        <v>-16.764243847781174</v>
      </c>
      <c r="M43" s="14">
        <f t="shared" si="17"/>
        <v>-3.738053229139382E-2</v>
      </c>
      <c r="N43" s="14">
        <f t="shared" si="17"/>
        <v>4.1012665574236422</v>
      </c>
      <c r="O43" s="14">
        <f t="shared" si="17"/>
        <v>2.1823222231757313</v>
      </c>
      <c r="P43" s="14">
        <f t="shared" si="17"/>
        <v>30.655037197236396</v>
      </c>
      <c r="Q43" s="14">
        <f t="shared" si="17"/>
        <v>-3.8993359553723366</v>
      </c>
      <c r="R43" s="14">
        <f t="shared" si="17"/>
        <v>-3.1905271691828716</v>
      </c>
      <c r="S43" s="14">
        <f t="shared" si="17"/>
        <v>1.4033088234866682</v>
      </c>
      <c r="T43" s="14">
        <f t="shared" si="17"/>
        <v>-3.3716008044298036</v>
      </c>
      <c r="U43" s="14">
        <f t="shared" si="17"/>
        <v>-18.031565582230456</v>
      </c>
      <c r="V43" s="14">
        <f t="shared" si="17"/>
        <v>87.119108591287386</v>
      </c>
      <c r="W43" s="14">
        <f t="shared" si="17"/>
        <v>-18.769048950226193</v>
      </c>
      <c r="X43" s="14">
        <f t="shared" si="17"/>
        <v>-11.59366430770217</v>
      </c>
      <c r="Y43" s="14">
        <f t="shared" si="17"/>
        <v>-9.8722827814000169</v>
      </c>
      <c r="Z43" s="14">
        <f t="shared" si="17"/>
        <v>8.0094914296793718</v>
      </c>
      <c r="AA43" s="14">
        <f t="shared" si="17"/>
        <v>-5.2831078271856029</v>
      </c>
      <c r="AB43" s="14">
        <f t="shared" si="17"/>
        <v>-2.3590127062510788</v>
      </c>
      <c r="AC43" s="14">
        <f t="shared" si="17"/>
        <v>-19.597389680120202</v>
      </c>
      <c r="AD43" s="14">
        <f t="shared" si="17"/>
        <v>17.276334033663929</v>
      </c>
      <c r="AE43" s="14">
        <f t="shared" si="17"/>
        <v>3.3871598215067706</v>
      </c>
      <c r="AF43" s="14">
        <f t="shared" si="17"/>
        <v>-2.3063243369887942</v>
      </c>
      <c r="AG43" s="14">
        <f t="shared" si="17"/>
        <v>8.794302176464285</v>
      </c>
      <c r="AH43" s="14">
        <f t="shared" si="17"/>
        <v>-0.61240065953927569</v>
      </c>
      <c r="AI43" s="14">
        <f t="shared" si="17"/>
        <v>-9.6484687358426413E-2</v>
      </c>
      <c r="AJ43" s="14">
        <f t="shared" si="17"/>
        <v>-6.7854631110225796</v>
      </c>
      <c r="AK43" s="14">
        <f t="shared" si="17"/>
        <v>3.5310404561180064</v>
      </c>
      <c r="AL43" s="14">
        <f t="shared" si="17"/>
        <v>0.6468447294279116</v>
      </c>
      <c r="AM43" s="14">
        <f t="shared" si="17"/>
        <v>-0.2196196171331195</v>
      </c>
      <c r="AN43" s="14">
        <f t="shared" si="17"/>
        <v>-1.0022122103510469</v>
      </c>
      <c r="AO43" s="14">
        <f t="shared" si="17"/>
        <v>4.2906229639763467</v>
      </c>
      <c r="AP43" s="14">
        <f t="shared" si="17"/>
        <v>2.953873560005178</v>
      </c>
      <c r="AQ43" s="14">
        <f t="shared" si="17"/>
        <v>6.1482068751701036</v>
      </c>
      <c r="AR43" s="14">
        <f t="shared" si="17"/>
        <v>-5.4606953067483488</v>
      </c>
      <c r="AS43" s="14">
        <f t="shared" si="17"/>
        <v>-2.5435388938032872</v>
      </c>
      <c r="AT43" s="14">
        <f t="shared" ref="AT43" si="18">AT42/AS42*100-100</f>
        <v>5.3459874780642451</v>
      </c>
      <c r="AU43" s="14">
        <f t="shared" ref="AU43" si="19">AU42/AT42*100-100</f>
        <v>-0.27481946219153031</v>
      </c>
      <c r="AV43" s="14">
        <f t="shared" ref="AV43" si="20">AV42/AU42*100-100</f>
        <v>-0.49147643791674511</v>
      </c>
      <c r="AW43" s="14">
        <f t="shared" ref="AW43:AX43" si="21">AW42/AV42*100-100</f>
        <v>4.0563421528184307</v>
      </c>
      <c r="AX43" s="14">
        <f t="shared" si="21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B43" si="22">BA42/AZ42*100-100</f>
        <v>2.0917768782232145</v>
      </c>
      <c r="BB43" s="14">
        <f t="shared" si="22"/>
        <v>-1.2959078893208584</v>
      </c>
      <c r="BC43" s="53"/>
      <c r="BD43" s="53"/>
    </row>
    <row r="44" spans="1:56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3">P42/D42*100-100</f>
        <v>57.007393479165984</v>
      </c>
      <c r="Q44" s="14">
        <f t="shared" si="23"/>
        <v>40.289773512277236</v>
      </c>
      <c r="R44" s="14">
        <f t="shared" si="23"/>
        <v>21.109928937361303</v>
      </c>
      <c r="S44" s="14">
        <f t="shared" si="23"/>
        <v>29.265710871711349</v>
      </c>
      <c r="T44" s="14">
        <f t="shared" si="23"/>
        <v>23.291249641699281</v>
      </c>
      <c r="U44" s="14">
        <f t="shared" si="23"/>
        <v>-11.227326310138153</v>
      </c>
      <c r="V44" s="14">
        <f t="shared" si="23"/>
        <v>93.188376874986886</v>
      </c>
      <c r="W44" s="14">
        <f t="shared" si="23"/>
        <v>31.338777659702515</v>
      </c>
      <c r="X44" s="14">
        <f t="shared" si="23"/>
        <v>39.497502082705694</v>
      </c>
      <c r="Y44" s="14">
        <f t="shared" si="23"/>
        <v>25.772928794373399</v>
      </c>
      <c r="Z44" s="14">
        <f t="shared" si="23"/>
        <v>30.494762685793688</v>
      </c>
      <c r="AA44" s="14">
        <f t="shared" si="23"/>
        <v>20.960828619962271</v>
      </c>
      <c r="AB44" s="14">
        <f t="shared" si="23"/>
        <v>-9.6036786358750845</v>
      </c>
      <c r="AC44" s="14">
        <f t="shared" si="23"/>
        <v>-24.369927375161865</v>
      </c>
      <c r="AD44" s="14">
        <f t="shared" si="23"/>
        <v>-8.3806842369527459</v>
      </c>
      <c r="AE44" s="14">
        <f t="shared" si="23"/>
        <v>-6.5882469573090532</v>
      </c>
      <c r="AF44" s="14">
        <f t="shared" si="23"/>
        <v>-5.5584322948785001</v>
      </c>
      <c r="AG44" s="14">
        <f t="shared" si="23"/>
        <v>25.349526655136373</v>
      </c>
      <c r="AH44" s="14">
        <f t="shared" si="23"/>
        <v>-33.421078015454114</v>
      </c>
      <c r="AI44" s="14">
        <f t="shared" si="23"/>
        <v>-18.116576673999546</v>
      </c>
      <c r="AJ44" s="14">
        <f t="shared" si="23"/>
        <v>-13.663140492744063</v>
      </c>
      <c r="AK44" s="14">
        <f t="shared" si="23"/>
        <v>-0.82357380893243715</v>
      </c>
      <c r="AL44" s="14">
        <f t="shared" si="23"/>
        <v>-7.5840999198603924</v>
      </c>
      <c r="AM44" s="14">
        <f t="shared" si="23"/>
        <v>-2.643620880246317</v>
      </c>
      <c r="AN44" s="14">
        <f t="shared" si="23"/>
        <v>-1.2907752451308454</v>
      </c>
      <c r="AO44" s="14">
        <f t="shared" si="23"/>
        <v>28.036222966148216</v>
      </c>
      <c r="AP44" s="14">
        <f t="shared" si="23"/>
        <v>12.399702966274845</v>
      </c>
      <c r="AQ44" s="14">
        <f t="shared" si="23"/>
        <v>15.401438087381351</v>
      </c>
      <c r="AR44" s="14">
        <f t="shared" si="23"/>
        <v>11.675312074608499</v>
      </c>
      <c r="AS44" s="14">
        <f t="shared" si="23"/>
        <v>3.7230718833640708E-2</v>
      </c>
      <c r="AT44" s="14">
        <f t="shared" ref="AT44" si="24">AT42/AH42*100-100</f>
        <v>6.0345649213828807</v>
      </c>
      <c r="AU44" s="14">
        <f t="shared" ref="AU44" si="25">AU42/AI42*100-100</f>
        <v>5.8452857934101985</v>
      </c>
      <c r="AV44" s="14">
        <f t="shared" ref="AV44" si="26">AV42/AJ42*100-100</f>
        <v>12.992119757604655</v>
      </c>
      <c r="AW44" s="14">
        <f t="shared" ref="AW44:AX44" si="27">AW42/AK42*100-100</f>
        <v>13.565425617962617</v>
      </c>
      <c r="AX44" s="14">
        <f t="shared" si="27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B44" si="28">BA42/AO42*100-100</f>
        <v>11.737109548955218</v>
      </c>
      <c r="BB44" s="14">
        <f t="shared" si="28"/>
        <v>7.1247692946014354</v>
      </c>
      <c r="BC44" s="54"/>
      <c r="BD44" s="54"/>
    </row>
    <row r="46" spans="1:56" ht="15" customHeight="1" x14ac:dyDescent="0.25">
      <c r="A46" s="12" t="s">
        <v>47</v>
      </c>
      <c r="BC46" s="55"/>
      <c r="BD46" s="55"/>
    </row>
    <row r="47" spans="1:56" ht="15" customHeight="1" x14ac:dyDescent="0.25">
      <c r="A47" s="4" t="s">
        <v>6</v>
      </c>
      <c r="B47" s="46">
        <v>378.500333333333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C47"/>
      <c r="BD47"/>
    </row>
    <row r="48" spans="1:56" ht="15" customHeight="1" x14ac:dyDescent="0.25">
      <c r="A48" s="4" t="s">
        <v>20</v>
      </c>
      <c r="B48" s="46">
        <v>372.727948717949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C48"/>
      <c r="BD48"/>
    </row>
    <row r="49" spans="1:56" ht="15" customHeight="1" x14ac:dyDescent="0.25">
      <c r="A49" s="4" t="s">
        <v>15</v>
      </c>
      <c r="B49" s="46">
        <v>359.85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C49"/>
      <c r="BD49"/>
    </row>
    <row r="50" spans="1:56" ht="15" customHeight="1" x14ac:dyDescent="0.25">
      <c r="F50" s="5"/>
      <c r="BC50"/>
      <c r="BD50"/>
    </row>
    <row r="51" spans="1:56" ht="15" customHeight="1" x14ac:dyDescent="0.25">
      <c r="A51" s="12" t="s">
        <v>48</v>
      </c>
      <c r="BC51"/>
      <c r="BD51"/>
    </row>
    <row r="52" spans="1:56" ht="15" customHeight="1" x14ac:dyDescent="0.25">
      <c r="A52" s="4" t="s">
        <v>14</v>
      </c>
      <c r="B52" s="46">
        <v>276.95999999999998</v>
      </c>
      <c r="I52" s="4"/>
      <c r="J52" s="28"/>
      <c r="AD52" s="4"/>
      <c r="AE52" s="38"/>
      <c r="AH52" s="4"/>
      <c r="BC52"/>
      <c r="BD52"/>
    </row>
    <row r="53" spans="1:56" ht="15" customHeight="1" x14ac:dyDescent="0.25">
      <c r="A53" s="4" t="s">
        <v>49</v>
      </c>
      <c r="B53" s="46">
        <v>265.92</v>
      </c>
      <c r="I53" s="4"/>
      <c r="J53" s="28"/>
      <c r="AD53" s="4"/>
      <c r="AE53" s="38"/>
      <c r="AH53" s="4"/>
      <c r="AI53" s="22"/>
      <c r="BC53"/>
      <c r="BD53"/>
    </row>
    <row r="54" spans="1:56" ht="15" customHeight="1" x14ac:dyDescent="0.25">
      <c r="A54" s="4" t="s">
        <v>7</v>
      </c>
      <c r="B54" s="46">
        <v>245.83</v>
      </c>
      <c r="I54" s="4"/>
      <c r="J54" s="28"/>
      <c r="AD54" s="4"/>
      <c r="AE54" s="38"/>
      <c r="BC54"/>
      <c r="BD54"/>
    </row>
    <row r="55" spans="1:56" x14ac:dyDescent="0.25">
      <c r="A55" s="4"/>
      <c r="B55" s="46"/>
      <c r="BC55"/>
      <c r="BD55"/>
    </row>
    <row r="56" spans="1:56" x14ac:dyDescent="0.25">
      <c r="A56" s="4"/>
      <c r="B56" s="46"/>
      <c r="BC56"/>
      <c r="BD56"/>
    </row>
    <row r="57" spans="1:56" x14ac:dyDescent="0.25">
      <c r="A57" s="4"/>
      <c r="B57" s="46"/>
      <c r="BC57"/>
      <c r="BD57"/>
    </row>
    <row r="58" spans="1:56" x14ac:dyDescent="0.25">
      <c r="BC58"/>
      <c r="BD58"/>
    </row>
    <row r="59" spans="1:56" x14ac:dyDescent="0.25">
      <c r="BC59"/>
      <c r="BD59"/>
    </row>
    <row r="60" spans="1:56" x14ac:dyDescent="0.25">
      <c r="BC60"/>
      <c r="BD60"/>
    </row>
    <row r="61" spans="1:56" x14ac:dyDescent="0.25">
      <c r="BC61"/>
      <c r="BD61"/>
    </row>
    <row r="62" spans="1:56" x14ac:dyDescent="0.25">
      <c r="BC62"/>
      <c r="BD62"/>
    </row>
    <row r="63" spans="1:56" x14ac:dyDescent="0.25">
      <c r="BC63"/>
      <c r="BD63"/>
    </row>
    <row r="64" spans="1:56" x14ac:dyDescent="0.25">
      <c r="BC64"/>
      <c r="BD64"/>
    </row>
    <row r="65" spans="55:56" x14ac:dyDescent="0.25">
      <c r="BC65"/>
      <c r="BD65"/>
    </row>
    <row r="66" spans="55:56" x14ac:dyDescent="0.25">
      <c r="BC66"/>
      <c r="BD66"/>
    </row>
    <row r="67" spans="55:56" x14ac:dyDescent="0.25">
      <c r="BC67"/>
      <c r="BD67"/>
    </row>
    <row r="68" spans="55:56" x14ac:dyDescent="0.25">
      <c r="BC68"/>
      <c r="BD68"/>
    </row>
    <row r="69" spans="55:56" x14ac:dyDescent="0.25">
      <c r="BC69"/>
      <c r="BD69"/>
    </row>
    <row r="70" spans="55:56" x14ac:dyDescent="0.25">
      <c r="BC70"/>
      <c r="BD70"/>
    </row>
    <row r="71" spans="55:56" x14ac:dyDescent="0.25">
      <c r="BC71"/>
      <c r="BD71"/>
    </row>
    <row r="72" spans="55:56" x14ac:dyDescent="0.25">
      <c r="BC72"/>
      <c r="BD72"/>
    </row>
  </sheetData>
  <sortState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72"/>
  <sheetViews>
    <sheetView topLeftCell="A23" workbookViewId="0">
      <pane xSplit="1" topLeftCell="AS1" activePane="topRight" state="frozen"/>
      <selection activeCell="BB38" sqref="BB38"/>
      <selection pane="topRight" activeCell="BB38" sqref="BB38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31.140625" style="49" customWidth="1"/>
    <col min="56" max="56" width="27.5703125" style="49" customWidth="1"/>
  </cols>
  <sheetData>
    <row r="2" spans="1:57" x14ac:dyDescent="0.25">
      <c r="BC2" s="50"/>
      <c r="BD2" s="50"/>
    </row>
    <row r="3" spans="1:57" x14ac:dyDescent="0.25">
      <c r="BC3" s="51" t="s">
        <v>50</v>
      </c>
      <c r="BD3" s="51" t="s">
        <v>51</v>
      </c>
    </row>
    <row r="4" spans="1:57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51" t="s">
        <v>52</v>
      </c>
      <c r="BD4" s="51" t="s">
        <v>53</v>
      </c>
    </row>
    <row r="5" spans="1:57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52">
        <f>(BB5-AP5)/AP5*100</f>
        <v>0.84033613445378152</v>
      </c>
      <c r="BD5" s="52">
        <f>(BB5-BA5)/BA5*100</f>
        <v>-1.0170498131696757</v>
      </c>
      <c r="BE5" s="3"/>
    </row>
    <row r="6" spans="1:57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52">
        <f t="shared" ref="BC6:BC41" si="0">(BB6-AP6)/AP6*100</f>
        <v>-0.44444444444444442</v>
      </c>
      <c r="BD6" s="52">
        <f t="shared" ref="BD6:BD41" si="1">(BB6-BA6)/BA6*100</f>
        <v>2.9099629707901165</v>
      </c>
      <c r="BE6" s="3"/>
    </row>
    <row r="7" spans="1:57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52">
        <f t="shared" si="0"/>
        <v>18.686481303930471</v>
      </c>
      <c r="BD7" s="52">
        <f t="shared" si="1"/>
        <v>1.1356209150323546</v>
      </c>
      <c r="BE7" s="3"/>
    </row>
    <row r="8" spans="1:57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52">
        <f t="shared" si="0"/>
        <v>13.419617559854593</v>
      </c>
      <c r="BD8" s="52">
        <f t="shared" si="1"/>
        <v>3.5896675867775736</v>
      </c>
      <c r="BE8" s="3"/>
    </row>
    <row r="9" spans="1:57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52">
        <f t="shared" si="0"/>
        <v>-2.6819733167856077</v>
      </c>
      <c r="BD9" s="52">
        <f t="shared" si="1"/>
        <v>-6.4941569282136857</v>
      </c>
      <c r="BE9" s="3"/>
    </row>
    <row r="10" spans="1:57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52">
        <f t="shared" si="0"/>
        <v>-0.94621513944224012</v>
      </c>
      <c r="BD10" s="52">
        <f t="shared" si="1"/>
        <v>-0.89686098654708524</v>
      </c>
      <c r="BE10" s="3"/>
    </row>
    <row r="11" spans="1:57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52">
        <f t="shared" si="0"/>
        <v>7.0912339523670651</v>
      </c>
      <c r="BD11" s="52">
        <f t="shared" si="1"/>
        <v>3.4421888790825284</v>
      </c>
      <c r="BE11" s="3"/>
    </row>
    <row r="12" spans="1:57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52">
        <f t="shared" si="0"/>
        <v>25.90532509733902</v>
      </c>
      <c r="BD12" s="52">
        <f t="shared" si="1"/>
        <v>-1.386748844375963</v>
      </c>
      <c r="BE12" s="3"/>
    </row>
    <row r="13" spans="1:57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52">
        <f t="shared" si="0"/>
        <v>25.111706881143881</v>
      </c>
      <c r="BD13" s="52">
        <f t="shared" si="1"/>
        <v>3.3210332103321036</v>
      </c>
      <c r="BE13" s="3"/>
    </row>
    <row r="14" spans="1:57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52">
        <f t="shared" si="0"/>
        <v>6.253002401921111</v>
      </c>
      <c r="BD14" s="52">
        <f t="shared" si="1"/>
        <v>-4.1172297097145654</v>
      </c>
      <c r="BE14" s="3"/>
    </row>
    <row r="15" spans="1:57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52">
        <f t="shared" si="0"/>
        <v>0.68069796370471669</v>
      </c>
      <c r="BD15" s="52">
        <f t="shared" si="1"/>
        <v>-3.9619634323678632</v>
      </c>
      <c r="BE15" s="3"/>
    </row>
    <row r="16" spans="1:57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52">
        <f t="shared" si="0"/>
        <v>-9.1836734693881024</v>
      </c>
      <c r="BD16" s="52">
        <f t="shared" si="1"/>
        <v>-3.2177383399127173</v>
      </c>
      <c r="BE16" s="3"/>
    </row>
    <row r="17" spans="1:57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52">
        <f t="shared" si="0"/>
        <v>15.478112619904701</v>
      </c>
      <c r="BD17" s="52">
        <f t="shared" si="1"/>
        <v>5.4532370202948856E-2</v>
      </c>
      <c r="BE17" s="3"/>
    </row>
    <row r="18" spans="1:57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52">
        <f t="shared" si="0"/>
        <v>5.2722152690861712</v>
      </c>
      <c r="BD18" s="52">
        <f t="shared" si="1"/>
        <v>4.095602738136483</v>
      </c>
      <c r="BE18" s="3"/>
    </row>
    <row r="19" spans="1:57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52">
        <f t="shared" si="0"/>
        <v>2.5830409716665157</v>
      </c>
      <c r="BD19" s="52">
        <f t="shared" si="1"/>
        <v>-4.3794224517116538</v>
      </c>
      <c r="BE19" s="3"/>
    </row>
    <row r="20" spans="1:57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52">
        <f t="shared" si="0"/>
        <v>24.868766404199977</v>
      </c>
      <c r="BD20" s="52">
        <f t="shared" si="1"/>
        <v>2.9761904761904816</v>
      </c>
      <c r="BE20" s="3"/>
    </row>
    <row r="21" spans="1:57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52">
        <f t="shared" si="0"/>
        <v>0.61965811965811968</v>
      </c>
      <c r="BD21" s="52">
        <f t="shared" si="1"/>
        <v>0.32212157106700406</v>
      </c>
      <c r="BE21" s="3"/>
    </row>
    <row r="22" spans="1:57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52">
        <f t="shared" si="0"/>
        <v>3.1278655119716539</v>
      </c>
      <c r="BD22" s="52">
        <f t="shared" si="1"/>
        <v>-3.7648645349280021</v>
      </c>
      <c r="BE22" s="3"/>
    </row>
    <row r="23" spans="1:57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52">
        <f t="shared" si="0"/>
        <v>0.9508460918613969</v>
      </c>
      <c r="BD23" s="52">
        <f t="shared" si="1"/>
        <v>-1.2759889304284049</v>
      </c>
      <c r="BE23" s="3"/>
    </row>
    <row r="24" spans="1:57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52">
        <f t="shared" si="0"/>
        <v>16.686390532544333</v>
      </c>
      <c r="BD24" s="52">
        <f t="shared" si="1"/>
        <v>4.3908197484988563</v>
      </c>
      <c r="BE24" s="3"/>
    </row>
    <row r="25" spans="1:57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52">
        <f t="shared" si="0"/>
        <v>12.142857142857148</v>
      </c>
      <c r="BD25" s="52">
        <f t="shared" si="1"/>
        <v>3.1198686371100215</v>
      </c>
      <c r="BE25" s="3"/>
    </row>
    <row r="26" spans="1:57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52">
        <f t="shared" si="0"/>
        <v>10.134310134309565</v>
      </c>
      <c r="BD26" s="52">
        <f t="shared" si="1"/>
        <v>1.5674206396145252</v>
      </c>
      <c r="BE26" s="3"/>
    </row>
    <row r="27" spans="1:57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52">
        <f t="shared" si="0"/>
        <v>2.7434210526315725</v>
      </c>
      <c r="BD27" s="52">
        <f t="shared" si="1"/>
        <v>-1.5202344798361489</v>
      </c>
      <c r="BE27" s="3"/>
    </row>
    <row r="28" spans="1:57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52">
        <f t="shared" si="0"/>
        <v>4.9117174959871557</v>
      </c>
      <c r="BD28" s="52">
        <f t="shared" si="1"/>
        <v>3.7773955811407021</v>
      </c>
      <c r="BE28" s="3"/>
    </row>
    <row r="29" spans="1:57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52">
        <f t="shared" si="0"/>
        <v>1.5094843708255428</v>
      </c>
      <c r="BD29" s="52">
        <f t="shared" si="1"/>
        <v>3.3657857140289293E-2</v>
      </c>
      <c r="BE29" s="3"/>
    </row>
    <row r="30" spans="1:57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52">
        <f t="shared" si="0"/>
        <v>8.1621321488062186</v>
      </c>
      <c r="BD30" s="52">
        <f t="shared" si="1"/>
        <v>2.7036146610991567</v>
      </c>
      <c r="BE30" s="3"/>
    </row>
    <row r="31" spans="1:57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52">
        <f t="shared" si="0"/>
        <v>23.038793103448281</v>
      </c>
      <c r="BD31" s="52">
        <f t="shared" si="1"/>
        <v>3.3864541832669319</v>
      </c>
      <c r="BE31" s="3"/>
    </row>
    <row r="32" spans="1:57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52">
        <f t="shared" si="0"/>
        <v>4.4079515989627023</v>
      </c>
      <c r="BD32" s="52">
        <f t="shared" si="1"/>
        <v>3.3250125905974226</v>
      </c>
      <c r="BE32" s="3"/>
    </row>
    <row r="33" spans="1:57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52">
        <f t="shared" si="0"/>
        <v>13.337857196712665</v>
      </c>
      <c r="BD33" s="52">
        <f t="shared" si="1"/>
        <v>2.4542118550264718</v>
      </c>
      <c r="BE33" s="3"/>
    </row>
    <row r="34" spans="1:57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52">
        <f t="shared" si="0"/>
        <v>-7.6286764705882426</v>
      </c>
      <c r="BD34" s="52">
        <f t="shared" si="1"/>
        <v>1.6871612912318079</v>
      </c>
      <c r="BE34" s="3"/>
    </row>
    <row r="35" spans="1:57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52">
        <f t="shared" si="0"/>
        <v>2.8364672989419581</v>
      </c>
      <c r="BD35" s="52">
        <f t="shared" si="1"/>
        <v>2.6553805288906087</v>
      </c>
      <c r="BE35" s="3"/>
    </row>
    <row r="36" spans="1:57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52">
        <f t="shared" si="0"/>
        <v>4.9350649350645366</v>
      </c>
      <c r="BD36" s="52">
        <f t="shared" si="1"/>
        <v>2.733760627794438</v>
      </c>
      <c r="BE36" s="3"/>
    </row>
    <row r="37" spans="1:57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52">
        <f t="shared" si="0"/>
        <v>7.5630252100840414</v>
      </c>
      <c r="BD37" s="52">
        <f t="shared" si="1"/>
        <v>1.8800585173586242</v>
      </c>
      <c r="BE37" s="3"/>
    </row>
    <row r="38" spans="1:57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52">
        <f t="shared" si="0"/>
        <v>12.941176470588561</v>
      </c>
      <c r="BD38" s="52">
        <f t="shared" si="1"/>
        <v>-2.2064665973962554</v>
      </c>
      <c r="BE38" s="3"/>
    </row>
    <row r="39" spans="1:57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52">
        <f t="shared" si="0"/>
        <v>20.61335403726725</v>
      </c>
      <c r="BD39" s="52">
        <f t="shared" si="1"/>
        <v>-1.2770916589193768</v>
      </c>
      <c r="BE39" s="3"/>
    </row>
    <row r="40" spans="1:57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52">
        <f t="shared" si="0"/>
        <v>16.470588235294127</v>
      </c>
      <c r="BD40" s="52">
        <f t="shared" si="1"/>
        <v>1.8000092545462896</v>
      </c>
      <c r="BE40" s="3"/>
    </row>
    <row r="41" spans="1:57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52">
        <f t="shared" si="0"/>
        <v>12.568505663135163</v>
      </c>
      <c r="BD41" s="52">
        <f t="shared" si="1"/>
        <v>0.19531745427795161</v>
      </c>
      <c r="BE41" s="3"/>
    </row>
    <row r="42" spans="1:57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B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56">
        <f>(BB42-AP42)/AP42*100</f>
        <v>8.0056665388067696</v>
      </c>
      <c r="BD42" s="56">
        <f>(BB42-BA42)/BA42*100</f>
        <v>0.56428927000325468</v>
      </c>
    </row>
    <row r="43" spans="1:57" x14ac:dyDescent="0.25">
      <c r="A43" s="11" t="s">
        <v>44</v>
      </c>
      <c r="D43" s="15"/>
      <c r="E43" s="14">
        <f t="shared" ref="E43:AU43" si="6">E42/D42*100-100</f>
        <v>6.1146581746067028</v>
      </c>
      <c r="F43" s="14">
        <f t="shared" si="6"/>
        <v>14.075220535977053</v>
      </c>
      <c r="G43" s="14">
        <f t="shared" si="6"/>
        <v>-7.6798537077361857</v>
      </c>
      <c r="H43" s="14">
        <f t="shared" si="6"/>
        <v>1.9256342410588303</v>
      </c>
      <c r="I43" s="14">
        <f t="shared" si="6"/>
        <v>11.001193587627128</v>
      </c>
      <c r="J43" s="14">
        <f t="shared" si="6"/>
        <v>-12.219063838404338</v>
      </c>
      <c r="K43" s="14">
        <f t="shared" si="6"/>
        <v>5.6397868709871659</v>
      </c>
      <c r="L43" s="14">
        <f t="shared" si="6"/>
        <v>1.5201810614093603</v>
      </c>
      <c r="M43" s="14">
        <f t="shared" si="6"/>
        <v>-11.589572726145434</v>
      </c>
      <c r="N43" s="14">
        <f t="shared" si="6"/>
        <v>5.9964254123891578</v>
      </c>
      <c r="O43" s="14">
        <f t="shared" si="6"/>
        <v>1.3855057918391793</v>
      </c>
      <c r="P43" s="14">
        <f t="shared" si="6"/>
        <v>40.204211194217123</v>
      </c>
      <c r="Q43" s="14">
        <f t="shared" si="6"/>
        <v>4.3013494771006151</v>
      </c>
      <c r="R43" s="14">
        <f t="shared" si="6"/>
        <v>9.8997440165187669</v>
      </c>
      <c r="S43" s="14">
        <f t="shared" si="6"/>
        <v>-17.922740367098214</v>
      </c>
      <c r="T43" s="14">
        <f t="shared" si="6"/>
        <v>-14.544215738929282</v>
      </c>
      <c r="U43" s="14">
        <f t="shared" si="6"/>
        <v>26.471686069603976</v>
      </c>
      <c r="V43" s="14">
        <f t="shared" si="6"/>
        <v>38.916809585118301</v>
      </c>
      <c r="W43" s="14">
        <f t="shared" si="6"/>
        <v>-4.7659887004221986</v>
      </c>
      <c r="X43" s="14">
        <f t="shared" si="6"/>
        <v>-14.149884803789377</v>
      </c>
      <c r="Y43" s="14">
        <f t="shared" si="6"/>
        <v>-1.6766764959471061</v>
      </c>
      <c r="Z43" s="14">
        <f t="shared" si="6"/>
        <v>-10.095076443298041</v>
      </c>
      <c r="AA43" s="14">
        <f t="shared" si="6"/>
        <v>-4.0161244422701117</v>
      </c>
      <c r="AB43" s="14">
        <f t="shared" si="6"/>
        <v>-1.2228479007103061</v>
      </c>
      <c r="AC43" s="14">
        <f t="shared" si="6"/>
        <v>-0.48906296827139784</v>
      </c>
      <c r="AD43" s="14">
        <f t="shared" si="6"/>
        <v>-0.44762544757185196</v>
      </c>
      <c r="AE43" s="14">
        <f t="shared" si="6"/>
        <v>6.3060989748842502</v>
      </c>
      <c r="AF43" s="14">
        <f t="shared" si="6"/>
        <v>3.2285682312159167</v>
      </c>
      <c r="AG43" s="14">
        <f t="shared" si="6"/>
        <v>-0.45946781091559785</v>
      </c>
      <c r="AH43" s="14">
        <f t="shared" si="6"/>
        <v>-3.6481925824806751</v>
      </c>
      <c r="AI43" s="14">
        <f t="shared" si="6"/>
        <v>0.53705258521688393</v>
      </c>
      <c r="AJ43" s="14">
        <f t="shared" si="6"/>
        <v>-8.4503054327759202</v>
      </c>
      <c r="AK43" s="14">
        <f t="shared" si="6"/>
        <v>3.4515187485872474</v>
      </c>
      <c r="AL43" s="14">
        <f t="shared" si="6"/>
        <v>0.8041301953545883</v>
      </c>
      <c r="AM43" s="14">
        <f t="shared" si="6"/>
        <v>2.0963634414594026</v>
      </c>
      <c r="AN43" s="14">
        <f t="shared" si="6"/>
        <v>-0.40866912685214629</v>
      </c>
      <c r="AO43" s="14">
        <f t="shared" si="6"/>
        <v>8.4039973126755996</v>
      </c>
      <c r="AP43" s="14">
        <f t="shared" si="6"/>
        <v>3.9478575980291311</v>
      </c>
      <c r="AQ43" s="14">
        <f t="shared" si="6"/>
        <v>4.0632295067568123</v>
      </c>
      <c r="AR43" s="14">
        <f t="shared" si="6"/>
        <v>-2.3562516855424462</v>
      </c>
      <c r="AS43" s="14">
        <f t="shared" si="6"/>
        <v>0.97841898960035678</v>
      </c>
      <c r="AT43" s="14">
        <f t="shared" si="6"/>
        <v>2.7101580870733386</v>
      </c>
      <c r="AU43" s="14">
        <f t="shared" si="6"/>
        <v>1.8500064214505869</v>
      </c>
      <c r="AV43" s="14">
        <f t="shared" ref="AV43" si="7">AV42/AU42*100-100</f>
        <v>-1.5572610371788755</v>
      </c>
      <c r="AW43" s="14">
        <f t="shared" ref="AW43:AX43" si="8">AW42/AV42*100-100</f>
        <v>1.7724406569767268</v>
      </c>
      <c r="AX43" s="14">
        <f t="shared" si="8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B43" si="9">BA42/AZ42*100-100</f>
        <v>-6.1040496738911543E-2</v>
      </c>
      <c r="BB43" s="14">
        <f t="shared" si="9"/>
        <v>0.56428927000324336</v>
      </c>
      <c r="BC43" s="53"/>
      <c r="BD43" s="53"/>
    </row>
    <row r="44" spans="1:57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0">P42/D42*100-100</f>
        <v>58.557211498363387</v>
      </c>
      <c r="Q44" s="14">
        <f t="shared" si="10"/>
        <v>55.84775386444062</v>
      </c>
      <c r="R44" s="14">
        <f t="shared" si="10"/>
        <v>50.143284183699905</v>
      </c>
      <c r="S44" s="14">
        <f t="shared" si="10"/>
        <v>33.484941402381196</v>
      </c>
      <c r="T44" s="14">
        <f t="shared" si="10"/>
        <v>11.915519972191973</v>
      </c>
      <c r="U44" s="14">
        <f t="shared" si="10"/>
        <v>27.513444232164247</v>
      </c>
      <c r="V44" s="14">
        <f t="shared" si="10"/>
        <v>101.79507791228102</v>
      </c>
      <c r="W44" s="14">
        <f t="shared" si="10"/>
        <v>81.917772643436706</v>
      </c>
      <c r="X44" s="14">
        <f t="shared" si="10"/>
        <v>53.838001217019126</v>
      </c>
      <c r="Y44" s="14">
        <f t="shared" si="10"/>
        <v>71.086873203597719</v>
      </c>
      <c r="Z44" s="14">
        <f t="shared" si="10"/>
        <v>45.113877162189425</v>
      </c>
      <c r="AA44" s="14">
        <f t="shared" si="10"/>
        <v>37.382481040563533</v>
      </c>
      <c r="AB44" s="14">
        <f t="shared" si="10"/>
        <v>-3.2108229137039785</v>
      </c>
      <c r="AC44" s="14">
        <f t="shared" si="10"/>
        <v>-7.6562119792913279</v>
      </c>
      <c r="AD44" s="14">
        <f t="shared" si="10"/>
        <v>-16.350638894610768</v>
      </c>
      <c r="AE44" s="14">
        <f t="shared" si="10"/>
        <v>8.3422777591210604</v>
      </c>
      <c r="AF44" s="14">
        <f t="shared" si="10"/>
        <v>30.874911612947898</v>
      </c>
      <c r="AG44" s="14">
        <f t="shared" si="10"/>
        <v>3.0061253787869759</v>
      </c>
      <c r="AH44" s="14">
        <f t="shared" si="10"/>
        <v>-28.555612636349039</v>
      </c>
      <c r="AI44" s="14">
        <f t="shared" si="10"/>
        <v>-24.577280414000327</v>
      </c>
      <c r="AJ44" s="14">
        <f t="shared" si="10"/>
        <v>-19.569974650046348</v>
      </c>
      <c r="AK44" s="14">
        <f t="shared" si="10"/>
        <v>-15.375030268407258</v>
      </c>
      <c r="AL44" s="14">
        <f t="shared" si="10"/>
        <v>-5.1159143556659501</v>
      </c>
      <c r="AM44" s="14">
        <f t="shared" si="10"/>
        <v>0.92653621730465829</v>
      </c>
      <c r="AN44" s="14">
        <f t="shared" si="10"/>
        <v>1.7584314659605269</v>
      </c>
      <c r="AO44" s="14">
        <f t="shared" si="10"/>
        <v>10.852345081032453</v>
      </c>
      <c r="AP44" s="14">
        <f t="shared" si="10"/>
        <v>15.746749715370782</v>
      </c>
      <c r="AQ44" s="14">
        <f t="shared" si="10"/>
        <v>13.304699320567678</v>
      </c>
      <c r="AR44" s="14">
        <f t="shared" si="10"/>
        <v>7.1747456433019181</v>
      </c>
      <c r="AS44" s="14">
        <f t="shared" si="10"/>
        <v>8.7229104834941182</v>
      </c>
      <c r="AT44" s="14">
        <f t="shared" si="10"/>
        <v>15.897642428822294</v>
      </c>
      <c r="AU44" s="14">
        <f t="shared" si="10"/>
        <v>17.411196390516025</v>
      </c>
      <c r="AV44" s="14">
        <f t="shared" ref="AV44" si="11">AV42/AJ42*100-100</f>
        <v>26.251428934008686</v>
      </c>
      <c r="AW44" s="14">
        <f t="shared" ref="AW44:AX44" si="12">AW42/AK42*100-100</f>
        <v>24.202295089267437</v>
      </c>
      <c r="AX44" s="14">
        <f t="shared" si="12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B44" si="13">BA42/AO42*100-100</f>
        <v>11.639606133078217</v>
      </c>
      <c r="BB44" s="14">
        <f t="shared" si="13"/>
        <v>8.0056665388067643</v>
      </c>
      <c r="BC44" s="54"/>
      <c r="BD44" s="54"/>
    </row>
    <row r="46" spans="1:57" ht="15" customHeight="1" x14ac:dyDescent="0.25">
      <c r="A46" s="12" t="s">
        <v>47</v>
      </c>
      <c r="BC46" s="55"/>
      <c r="BD46" s="55"/>
    </row>
    <row r="47" spans="1:57" ht="15" customHeight="1" x14ac:dyDescent="0.25">
      <c r="A47" s="4" t="s">
        <v>21</v>
      </c>
      <c r="B47" s="46">
        <v>1441.6684615385</v>
      </c>
      <c r="C47" s="4"/>
      <c r="F47" s="4"/>
      <c r="G47" s="4"/>
      <c r="H47" s="22"/>
      <c r="I47" s="29"/>
      <c r="BC47"/>
      <c r="BD47"/>
    </row>
    <row r="48" spans="1:57" ht="15" customHeight="1" x14ac:dyDescent="0.25">
      <c r="A48" s="4" t="s">
        <v>14</v>
      </c>
      <c r="B48" s="46">
        <v>1400</v>
      </c>
      <c r="C48" s="4"/>
      <c r="F48" s="4"/>
      <c r="G48" s="4"/>
      <c r="H48" s="3"/>
      <c r="I48" s="29"/>
      <c r="BC48"/>
      <c r="BD48"/>
    </row>
    <row r="49" spans="1:56" ht="15" customHeight="1" x14ac:dyDescent="0.25">
      <c r="A49" s="4" t="s">
        <v>8</v>
      </c>
      <c r="B49" s="46">
        <v>1375.44</v>
      </c>
      <c r="C49" s="4"/>
      <c r="F49" s="4"/>
      <c r="G49" s="4"/>
      <c r="H49" s="22"/>
      <c r="I49" s="29"/>
      <c r="BC49"/>
      <c r="BD49"/>
    </row>
    <row r="50" spans="1:56" ht="15" customHeight="1" x14ac:dyDescent="0.25">
      <c r="BC50"/>
      <c r="BD50"/>
    </row>
    <row r="51" spans="1:56" ht="15" customHeight="1" x14ac:dyDescent="0.25">
      <c r="A51" s="12" t="s">
        <v>48</v>
      </c>
      <c r="BC51"/>
      <c r="BD51"/>
    </row>
    <row r="52" spans="1:56" x14ac:dyDescent="0.25">
      <c r="A52" s="4" t="s">
        <v>34</v>
      </c>
      <c r="B52" s="46">
        <v>1103.53</v>
      </c>
      <c r="C52" s="4"/>
      <c r="H52" s="4"/>
      <c r="I52" s="29"/>
      <c r="BC52"/>
      <c r="BD52"/>
    </row>
    <row r="53" spans="1:56" x14ac:dyDescent="0.25">
      <c r="A53" s="4" t="s">
        <v>16</v>
      </c>
      <c r="B53" s="46">
        <v>1100.3800000000001</v>
      </c>
      <c r="C53" s="4"/>
      <c r="H53" s="4"/>
      <c r="I53" s="29"/>
      <c r="BC53"/>
      <c r="BD53"/>
    </row>
    <row r="54" spans="1:56" x14ac:dyDescent="0.25">
      <c r="A54" s="4" t="s">
        <v>12</v>
      </c>
      <c r="B54" s="46">
        <v>1065.45</v>
      </c>
      <c r="C54" s="4"/>
      <c r="H54" s="4"/>
      <c r="I54" s="29"/>
      <c r="BC54"/>
      <c r="BD54"/>
    </row>
    <row r="55" spans="1:56" x14ac:dyDescent="0.25">
      <c r="BC55"/>
      <c r="BD55"/>
    </row>
    <row r="56" spans="1:56" x14ac:dyDescent="0.25">
      <c r="D56" s="4"/>
      <c r="BC56"/>
      <c r="BD56"/>
    </row>
    <row r="57" spans="1:56" x14ac:dyDescent="0.25">
      <c r="BC57"/>
      <c r="BD57"/>
    </row>
    <row r="58" spans="1:56" x14ac:dyDescent="0.25">
      <c r="A58" s="4"/>
      <c r="B58" s="22"/>
      <c r="BC58"/>
      <c r="BD58"/>
    </row>
    <row r="59" spans="1:56" x14ac:dyDescent="0.25">
      <c r="BC59"/>
      <c r="BD59"/>
    </row>
    <row r="60" spans="1:56" x14ac:dyDescent="0.25">
      <c r="BC60"/>
      <c r="BD60"/>
    </row>
    <row r="61" spans="1:56" x14ac:dyDescent="0.25">
      <c r="BC61"/>
      <c r="BD61"/>
    </row>
    <row r="62" spans="1:56" x14ac:dyDescent="0.25">
      <c r="BC62"/>
      <c r="BD62"/>
    </row>
    <row r="63" spans="1:56" x14ac:dyDescent="0.25">
      <c r="BC63"/>
      <c r="BD63"/>
    </row>
    <row r="64" spans="1:56" x14ac:dyDescent="0.25">
      <c r="BC64"/>
      <c r="BD64"/>
    </row>
    <row r="65" spans="55:56" x14ac:dyDescent="0.25">
      <c r="BC65"/>
      <c r="BD65"/>
    </row>
    <row r="66" spans="55:56" x14ac:dyDescent="0.25">
      <c r="BC66"/>
      <c r="BD66"/>
    </row>
    <row r="67" spans="55:56" x14ac:dyDescent="0.25">
      <c r="BC67"/>
      <c r="BD67"/>
    </row>
    <row r="68" spans="55:56" x14ac:dyDescent="0.25">
      <c r="BC68"/>
      <c r="BD68"/>
    </row>
    <row r="69" spans="55:56" x14ac:dyDescent="0.25">
      <c r="BC69"/>
      <c r="BD69"/>
    </row>
    <row r="70" spans="55:56" x14ac:dyDescent="0.25">
      <c r="BC70"/>
      <c r="BD70"/>
    </row>
    <row r="71" spans="55:56" x14ac:dyDescent="0.25">
      <c r="BC71"/>
      <c r="BD71"/>
    </row>
    <row r="72" spans="55:56" x14ac:dyDescent="0.25">
      <c r="BC72"/>
      <c r="BD72"/>
    </row>
  </sheetData>
  <sortState ref="A5:AV44">
    <sortCondition ref="A5:A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8" sqref="I18"/>
    </sheetView>
  </sheetViews>
  <sheetFormatPr defaultRowHeight="15" x14ac:dyDescent="0.25"/>
  <sheetData>
    <row r="1" ht="36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Litre of Kerosene</vt:lpstr>
      <vt:lpstr>Gallon of Kerosene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2019-10-15T13:39:28Z</dcterms:modified>
</cp:coreProperties>
</file>