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5428C908-33E0-4419-87C7-F4795EA5EA8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Kerosene'!$A$4:$BF$58</definedName>
    <definedName name="_xlnm._FilterDatabase" localSheetId="0" hidden="1">'Litre of Kerosene'!$A$3:$BD$57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44" i="2" l="1"/>
  <c r="BB44" i="2"/>
  <c r="BC44" i="2"/>
  <c r="BA44" i="1"/>
  <c r="BB44" i="1"/>
  <c r="BC44" i="1"/>
  <c r="BA43" i="2"/>
  <c r="BB43" i="2"/>
  <c r="BC43" i="2"/>
  <c r="BA43" i="1"/>
  <c r="BB43" i="1"/>
  <c r="BC43" i="1"/>
  <c r="BA42" i="2"/>
  <c r="BB42" i="2"/>
  <c r="BC42" i="2"/>
  <c r="BA42" i="1"/>
  <c r="BB42" i="1"/>
  <c r="BC42" i="1"/>
  <c r="BE42" i="2"/>
  <c r="BD42" i="2"/>
  <c r="BE41" i="2"/>
  <c r="BD41" i="2"/>
  <c r="BE40" i="2"/>
  <c r="BD40" i="2"/>
  <c r="BE39" i="2"/>
  <c r="BD39" i="2"/>
  <c r="BE38" i="2"/>
  <c r="BD38" i="2"/>
  <c r="BE37" i="2"/>
  <c r="BD37" i="2"/>
  <c r="BE36" i="2"/>
  <c r="BD36" i="2"/>
  <c r="BE35" i="2"/>
  <c r="BD35" i="2"/>
  <c r="BE34" i="2"/>
  <c r="BD34" i="2"/>
  <c r="BE33" i="2"/>
  <c r="BD33" i="2"/>
  <c r="BE32" i="2"/>
  <c r="BD32" i="2"/>
  <c r="BE31" i="2"/>
  <c r="BD31" i="2"/>
  <c r="BE30" i="2"/>
  <c r="BD30" i="2"/>
  <c r="BE29" i="2"/>
  <c r="BD29" i="2"/>
  <c r="BE28" i="2"/>
  <c r="BD28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BE42" i="1"/>
  <c r="BD42" i="1"/>
  <c r="BE41" i="1"/>
  <c r="BD41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E33" i="1"/>
  <c r="BD33" i="1"/>
  <c r="BE32" i="1"/>
  <c r="BD32" i="1"/>
  <c r="BE31" i="1"/>
  <c r="BD31" i="1"/>
  <c r="BE30" i="1"/>
  <c r="BD30" i="1"/>
  <c r="BE29" i="1"/>
  <c r="BD29" i="1"/>
  <c r="BE28" i="1"/>
  <c r="BD28" i="1"/>
  <c r="BE27" i="1"/>
  <c r="BD27" i="1"/>
  <c r="BE26" i="1"/>
  <c r="BD26" i="1"/>
  <c r="BE25" i="1"/>
  <c r="BD25" i="1"/>
  <c r="BE24" i="1"/>
  <c r="BD24" i="1"/>
  <c r="BE23" i="1"/>
  <c r="BD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  <c r="BE6" i="1"/>
  <c r="BD6" i="1"/>
  <c r="BE5" i="1"/>
  <c r="BD5" i="1"/>
  <c r="AZ42" i="1"/>
  <c r="AY42" i="1"/>
  <c r="AZ42" i="2"/>
  <c r="AY42" i="2"/>
  <c r="AX42" i="1"/>
  <c r="AX42" i="2"/>
  <c r="AV42" i="2"/>
  <c r="AW42" i="2"/>
  <c r="AV42" i="1"/>
  <c r="AW42" i="1"/>
  <c r="AT42" i="2"/>
  <c r="AU42" i="2"/>
  <c r="AT42" i="1"/>
  <c r="AU42" i="1"/>
  <c r="AS42" i="2"/>
  <c r="AT43" i="2" s="1"/>
  <c r="AS42" i="1"/>
  <c r="AS44" i="1" s="1"/>
  <c r="AR42" i="2"/>
  <c r="AR42" i="1"/>
  <c r="AQ42" i="2"/>
  <c r="AQ42" i="1"/>
  <c r="AP42" i="1"/>
  <c r="AP42" i="2"/>
  <c r="AO42" i="2"/>
  <c r="AO42" i="1"/>
  <c r="AN42" i="2"/>
  <c r="AZ44" i="2" s="1"/>
  <c r="AN42" i="1"/>
  <c r="AM42" i="2"/>
  <c r="AM42" i="1"/>
  <c r="AM44" i="1" s="1"/>
  <c r="AL42" i="2"/>
  <c r="AL42" i="1"/>
  <c r="AK42" i="2"/>
  <c r="AK42" i="1"/>
  <c r="AK43" i="1" s="1"/>
  <c r="AJ42" i="2"/>
  <c r="AV44" i="2" s="1"/>
  <c r="AJ42" i="1"/>
  <c r="AI42" i="2"/>
  <c r="AI42" i="1"/>
  <c r="AD42" i="2"/>
  <c r="AE42" i="2"/>
  <c r="AF42" i="2"/>
  <c r="AG42" i="2"/>
  <c r="AS44" i="2" s="1"/>
  <c r="AH42" i="2"/>
  <c r="AH42" i="1"/>
  <c r="AG42" i="1"/>
  <c r="AF42" i="1"/>
  <c r="AE42" i="1"/>
  <c r="AD42" i="1"/>
  <c r="AP44" i="1"/>
  <c r="AC42" i="1"/>
  <c r="AD43" i="1" s="1"/>
  <c r="AC42" i="2"/>
  <c r="AB42" i="2"/>
  <c r="AB42" i="1"/>
  <c r="AB44" i="1" s="1"/>
  <c r="AA42" i="2"/>
  <c r="AA42" i="1"/>
  <c r="Z42" i="2"/>
  <c r="AL44" i="2" s="1"/>
  <c r="Y42" i="2"/>
  <c r="Z42" i="1"/>
  <c r="Y42" i="1"/>
  <c r="AC43" i="2"/>
  <c r="X42" i="1"/>
  <c r="X42" i="2"/>
  <c r="W42" i="1"/>
  <c r="W42" i="2"/>
  <c r="X43" i="2" s="1"/>
  <c r="V42" i="2"/>
  <c r="V43" i="2" s="1"/>
  <c r="V42" i="1"/>
  <c r="AH44" i="1" s="1"/>
  <c r="U42" i="2"/>
  <c r="U42" i="1"/>
  <c r="T42" i="2"/>
  <c r="U43" i="2" s="1"/>
  <c r="T42" i="1"/>
  <c r="S42" i="1"/>
  <c r="S42" i="2"/>
  <c r="R42" i="2"/>
  <c r="R42" i="1"/>
  <c r="Q42" i="2"/>
  <c r="Q42" i="1"/>
  <c r="P42" i="2"/>
  <c r="P43" i="2" s="1"/>
  <c r="O42" i="2"/>
  <c r="AA44" i="2" s="1"/>
  <c r="N42" i="2"/>
  <c r="M42" i="2"/>
  <c r="L42" i="2"/>
  <c r="K42" i="2"/>
  <c r="J42" i="2"/>
  <c r="I42" i="2"/>
  <c r="J43" i="2" s="1"/>
  <c r="H42" i="2"/>
  <c r="G42" i="2"/>
  <c r="F42" i="2"/>
  <c r="E42" i="2"/>
  <c r="D42" i="2"/>
  <c r="E42" i="1"/>
  <c r="F42" i="1"/>
  <c r="R44" i="1" s="1"/>
  <c r="G42" i="1"/>
  <c r="H42" i="1"/>
  <c r="I43" i="1" s="1"/>
  <c r="I42" i="1"/>
  <c r="J42" i="1"/>
  <c r="K42" i="1"/>
  <c r="L42" i="1"/>
  <c r="X44" i="1" s="1"/>
  <c r="M42" i="1"/>
  <c r="N42" i="1"/>
  <c r="Z44" i="1" s="1"/>
  <c r="O42" i="1"/>
  <c r="P42" i="1"/>
  <c r="P43" i="1" s="1"/>
  <c r="D42" i="1"/>
  <c r="W44" i="1"/>
  <c r="AB44" i="2" l="1"/>
  <c r="S43" i="2"/>
  <c r="S43" i="1"/>
  <c r="X43" i="1"/>
  <c r="AK44" i="1"/>
  <c r="AH43" i="1"/>
  <c r="AF43" i="2"/>
  <c r="AJ43" i="1"/>
  <c r="AQ43" i="2"/>
  <c r="U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<sst xmlns="http://schemas.openxmlformats.org/spreadsheetml/2006/main" count="259" uniqueCount="55">
  <si>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</si>
  <si>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</si>
  <si>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</si>
  <si>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</si>
  <si>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</si>
  <si>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</si>
  <si>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</si>
  <si>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</si>
  <si>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</si>
  <si>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</si>
  <si>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</si>
  <si>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</si>
  <si>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</si>
  <si>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</si>
  <si>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</si>
  <si>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</si>
  <si>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</si>
  <si>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</si>
  <si>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</si>
  <si>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</si>
  <si>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</si>
  <si>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</si>
  <si>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</si>
  <si>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</si>
  <si>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</si>
  <si>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</si>
  <si>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</si>
  <si>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</si>
  <si>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</si>
  <si>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</si>
  <si>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</si>
  <si>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</si>
  <si>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</si>
  <si>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</si>
  <si>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</si>
  <si>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</si>
  <si>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</si>
  <si>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</si>
  <si>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</si>
  <si>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</si>
  <si>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</si>
  <si>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</si>
  <si>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</si>
  <si>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</si>
  <si>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</si>
  <si>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</si>
  <si>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</si>
  <si>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JULY 2019</t>
  </si>
  <si>
    <t>STATES WITH THE LOWEST AVERAGE PRICES IN JULY 2019</t>
  </si>
  <si>
    <t>Nasarawa</t>
  </si>
  <si>
    <t>Ogun</t>
  </si>
  <si>
    <t>Year on Year %</t>
  </si>
  <si>
    <t>Month on Month %</t>
  </si>
  <si>
    <t>(October 2018-October 2019)</t>
  </si>
  <si>
    <t xml:space="preserve"> October 2019/September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</si>
</sst>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9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22" fillId="4" borderId="7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23" fillId="4" borderId="0" xfId="0" applyNumberFormat="1" applyFont="1" applyFill="1" applyAlignment="1">
      <alignment horizontal="center" vertical="center"/>
    </xf>
    <xf numFmtId="165" fontId="23" fillId="4" borderId="0" xfId="0" applyNumberFormat="1" applyFont="1" applyFill="1" applyAlignment="1">
      <alignment horizontal="right" vertical="center"/>
    </xf>
    <xf numFmtId="165" fontId="24" fillId="4" borderId="7" xfId="0" applyNumberFormat="1" applyFont="1" applyFill="1" applyBorder="1" applyAlignment="1">
      <alignment horizontal="right" vertical="center" wrapText="1"/>
    </xf>
    <xf numFmtId="0" fontId="0" fillId="0" borderId="7" xfId="0" applyBorder="1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72"/>
  <sheetViews>
    <sheetView workbookViewId="0">
      <pane xSplit="1" ySplit="4" topLeftCell="AV30" activePane="bottomRight" state="frozen"/>
      <selection pane="topRight" activeCell="B1" sqref="B1"/>
      <selection pane="bottomLeft" activeCell="A5" sqref="A5"/>
      <selection pane="bottomRight" activeCell="AZ44" sqref="AZ44:BC44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5" width="9.140625" style="50"/>
    <col min="56" max="57" width="34.140625" style="51" customWidth="1"/>
  </cols>
  <sheetData>
    <row r="2" spans="1:57" x14ac:dyDescent="0.25">
      <c r="BD2" s="52"/>
      <c r="BE2" s="52"/>
    </row>
    <row r="3" spans="1:57" ht="20.25" customHeight="1" x14ac:dyDescent="0.35">
      <c r="C3" s="13" t="s">
        <v>46</v>
      </c>
      <c r="BD3" s="53" t="s">
        <v>51</v>
      </c>
      <c r="BE3" s="53" t="s">
        <v>52</v>
      </c>
    </row>
    <row r="4" spans="1:5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3" t="s">
        <v>53</v>
      </c>
      <c r="BE4" s="53" t="s">
        <v>54</v>
      </c>
    </row>
    <row r="5" spans="1:57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4">
        <f>(BC5-AQ5)/AQ5*100</f>
        <v>26.152930675394259</v>
      </c>
      <c r="BE5" s="54">
        <f>(BC5-BB5)/BB5*100</f>
        <v>-6.6490532804932698</v>
      </c>
    </row>
    <row r="6" spans="1:57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4">
        <f t="shared" ref="BD6:BD41" si="0">(BC6-AQ6)/AQ6*100</f>
        <v>-29.852125693160886</v>
      </c>
      <c r="BE6" s="54">
        <f t="shared" ref="BE6:BE41" si="1">(BC6-BB6)/BB6*100</f>
        <v>2.9152542372881318</v>
      </c>
    </row>
    <row r="7" spans="1:57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4">
        <f t="shared" si="0"/>
        <v>7.1421978021977663</v>
      </c>
      <c r="BE7" s="54">
        <f t="shared" si="1"/>
        <v>-0.6375541401272995</v>
      </c>
    </row>
    <row r="8" spans="1:57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4">
        <f t="shared" si="0"/>
        <v>11.742045454545432</v>
      </c>
      <c r="BE8" s="54">
        <f t="shared" si="1"/>
        <v>0.61357435197809618</v>
      </c>
    </row>
    <row r="9" spans="1:57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4">
        <f t="shared" si="0"/>
        <v>-4.545454545454378</v>
      </c>
      <c r="BE9" s="54">
        <f t="shared" si="1"/>
        <v>-1.0600706713780907</v>
      </c>
    </row>
    <row r="10" spans="1:57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4">
        <f t="shared" si="0"/>
        <v>15.793777777777784</v>
      </c>
      <c r="BE10" s="54">
        <f t="shared" si="1"/>
        <v>9.952893890675325</v>
      </c>
    </row>
    <row r="11" spans="1:57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4">
        <f t="shared" si="0"/>
        <v>7.4299722222221849</v>
      </c>
      <c r="BE11" s="54">
        <f t="shared" si="1"/>
        <v>3.2245284697508612</v>
      </c>
    </row>
    <row r="12" spans="1:57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4">
        <f t="shared" si="0"/>
        <v>0.9518118594437035</v>
      </c>
      <c r="BE12" s="54">
        <f t="shared" si="1"/>
        <v>-3.3127607361963269</v>
      </c>
    </row>
    <row r="13" spans="1:57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4">
        <f t="shared" si="0"/>
        <v>5.0114766641160866</v>
      </c>
      <c r="BE13" s="54">
        <f t="shared" si="1"/>
        <v>10.123027547472576</v>
      </c>
    </row>
    <row r="14" spans="1:57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4">
        <f t="shared" si="0"/>
        <v>12.254654255319274</v>
      </c>
      <c r="BE14" s="54">
        <f t="shared" si="1"/>
        <v>-2.2557368421052422</v>
      </c>
    </row>
    <row r="15" spans="1:57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4">
        <f t="shared" si="0"/>
        <v>5.4435791984037651</v>
      </c>
      <c r="BE15" s="54">
        <f t="shared" si="1"/>
        <v>3.7531996408261952</v>
      </c>
    </row>
    <row r="16" spans="1:57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4">
        <f t="shared" si="0"/>
        <v>-0.62776470588245603</v>
      </c>
      <c r="BE16" s="54">
        <f t="shared" si="1"/>
        <v>-0.7944966442953989</v>
      </c>
    </row>
    <row r="17" spans="1:57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4">
        <f t="shared" si="0"/>
        <v>2.7249075630253112</v>
      </c>
      <c r="BE17" s="54">
        <f t="shared" si="1"/>
        <v>-1.8674397031537999</v>
      </c>
    </row>
    <row r="18" spans="1:57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4">
        <f t="shared" si="0"/>
        <v>-1.7346150289017488</v>
      </c>
      <c r="BE18" s="54">
        <f t="shared" si="1"/>
        <v>2.1892496350364858</v>
      </c>
    </row>
    <row r="19" spans="1:57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4">
        <f t="shared" si="0"/>
        <v>-5.1994057444700221</v>
      </c>
      <c r="BE19" s="54">
        <f t="shared" si="1"/>
        <v>-1.2301125703563933</v>
      </c>
    </row>
    <row r="20" spans="1:57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4">
        <f t="shared" si="0"/>
        <v>14.097633136094792</v>
      </c>
      <c r="BE20" s="54">
        <f t="shared" si="1"/>
        <v>3.0048076923078071</v>
      </c>
    </row>
    <row r="21" spans="1:57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4">
        <f t="shared" si="0"/>
        <v>8.150920245398984</v>
      </c>
      <c r="BE21" s="54">
        <f t="shared" si="1"/>
        <v>2.0181278418698461</v>
      </c>
    </row>
    <row r="22" spans="1:57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4">
        <f t="shared" si="0"/>
        <v>-5.0080323450135005</v>
      </c>
      <c r="BE22" s="54">
        <f t="shared" si="1"/>
        <v>9.9991020408162719</v>
      </c>
    </row>
    <row r="23" spans="1:57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4">
        <f t="shared" si="0"/>
        <v>19.125176195551123</v>
      </c>
      <c r="BE23" s="54">
        <f t="shared" si="1"/>
        <v>1.9115882352941012</v>
      </c>
    </row>
    <row r="24" spans="1:57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4">
        <f t="shared" si="0"/>
        <v>8.605120303425263</v>
      </c>
      <c r="BE24" s="54">
        <f t="shared" si="1"/>
        <v>3.6540045248867234</v>
      </c>
    </row>
    <row r="25" spans="1:57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4">
        <f t="shared" si="0"/>
        <v>-4.046458731579996</v>
      </c>
      <c r="BE25" s="54">
        <f t="shared" si="1"/>
        <v>2.5332126696831736</v>
      </c>
    </row>
    <row r="26" spans="1:57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4">
        <f t="shared" si="0"/>
        <v>7.5162623539980569</v>
      </c>
      <c r="BE26" s="54">
        <f t="shared" si="1"/>
        <v>6.3694222222221821</v>
      </c>
    </row>
    <row r="27" spans="1:57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4">
        <f t="shared" si="0"/>
        <v>24.293307543520228</v>
      </c>
      <c r="BE27" s="54">
        <f t="shared" si="1"/>
        <v>6.2142809917354169</v>
      </c>
    </row>
    <row r="28" spans="1:57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4">
        <f t="shared" si="0"/>
        <v>-1.5151515151516459</v>
      </c>
      <c r="BE28" s="54">
        <f t="shared" si="1"/>
        <v>-3.2738095238096525</v>
      </c>
    </row>
    <row r="29" spans="1:57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4">
        <f t="shared" si="0"/>
        <v>9.4015926358853257</v>
      </c>
      <c r="BE29" s="54">
        <f t="shared" si="1"/>
        <v>1.1457198720227688</v>
      </c>
    </row>
    <row r="30" spans="1:57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4">
        <f t="shared" si="0"/>
        <v>-21.849207547169737</v>
      </c>
      <c r="BE30" s="54">
        <f t="shared" si="1"/>
        <v>-0.15446919294177247</v>
      </c>
    </row>
    <row r="31" spans="1:57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4">
        <f t="shared" si="0"/>
        <v>-3.7669999999999324</v>
      </c>
      <c r="BE31" s="54">
        <f t="shared" si="1"/>
        <v>-1.2994871794870819</v>
      </c>
    </row>
    <row r="32" spans="1:57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4">
        <f t="shared" si="0"/>
        <v>-1.9104507257448555</v>
      </c>
      <c r="BE32" s="54">
        <f t="shared" si="1"/>
        <v>2.8685353762956245</v>
      </c>
    </row>
    <row r="33" spans="1:57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4">
        <f t="shared" si="0"/>
        <v>-0.41510650887577033</v>
      </c>
      <c r="BE33" s="54">
        <f t="shared" si="1"/>
        <v>0.89080254777067591</v>
      </c>
    </row>
    <row r="34" spans="1:57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4">
        <f t="shared" si="0"/>
        <v>2.4465386402354397</v>
      </c>
      <c r="BE34" s="54">
        <f t="shared" si="1"/>
        <v>-1.2256996047430775</v>
      </c>
    </row>
    <row r="35" spans="1:57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4">
        <f t="shared" si="0"/>
        <v>5.1874172185430449</v>
      </c>
      <c r="BE35" s="54">
        <f t="shared" si="1"/>
        <v>-0.88820800000001354</v>
      </c>
    </row>
    <row r="36" spans="1:57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4">
        <f t="shared" si="0"/>
        <v>4.9784690964980864</v>
      </c>
      <c r="BE36" s="54">
        <f t="shared" si="1"/>
        <v>5.662859116022104</v>
      </c>
    </row>
    <row r="37" spans="1:57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4">
        <f t="shared" si="0"/>
        <v>12.219405611821328</v>
      </c>
      <c r="BE37" s="54">
        <f t="shared" si="1"/>
        <v>9.5109948865513374</v>
      </c>
    </row>
    <row r="38" spans="1:57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4">
        <f t="shared" si="0"/>
        <v>2.3690756302521243</v>
      </c>
      <c r="BE38" s="54">
        <f t="shared" si="1"/>
        <v>-1.9502405694970268</v>
      </c>
    </row>
    <row r="39" spans="1:57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4">
        <f t="shared" si="0"/>
        <v>1.6817213344547208</v>
      </c>
      <c r="BE39" s="54">
        <f t="shared" si="1"/>
        <v>7.9460416666666989</v>
      </c>
    </row>
    <row r="40" spans="1:57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4">
        <f t="shared" si="0"/>
        <v>-6.8008000000000139</v>
      </c>
      <c r="BE40" s="54">
        <f t="shared" si="1"/>
        <v>6.9499016393442554</v>
      </c>
    </row>
    <row r="41" spans="1:57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4">
        <f t="shared" si="0"/>
        <v>3.6510600706713721</v>
      </c>
      <c r="BE41" s="54">
        <f t="shared" si="1"/>
        <v>2.3252906976744256</v>
      </c>
    </row>
    <row r="42" spans="1:57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C42" si="16">AVERAGE(AZ5:AZ41)</f>
        <v>316.02937069539928</v>
      </c>
      <c r="BA42" s="14">
        <f t="shared" si="16"/>
        <v>322.64</v>
      </c>
      <c r="BB42" s="14">
        <f t="shared" si="16"/>
        <v>318.45888278589518</v>
      </c>
      <c r="BC42" s="14">
        <f t="shared" si="16"/>
        <v>324.71661936282709</v>
      </c>
      <c r="BD42" s="55">
        <f>(BC42-AQ42)/AQ42*100</f>
        <v>2.9030831480323331</v>
      </c>
      <c r="BE42" s="55">
        <f>(BC42-BB42)/BB42*100</f>
        <v>1.9650061327192048</v>
      </c>
    </row>
    <row r="43" spans="1:57" ht="15" customHeight="1" x14ac:dyDescent="0.25">
      <c r="A43" s="11" t="s">
        <v>44</v>
      </c>
      <c r="E43" s="14">
        <f>E42/D42*100-100</f>
        <v>7.5524922131515524</v>
      </c>
      <c r="F43" s="14">
        <f t="shared" ref="F43:AS43" si="17">F42/E42*100-100</f>
        <v>12.140921363290147</v>
      </c>
      <c r="G43" s="14">
        <f t="shared" si="17"/>
        <v>-4.9945461730845722</v>
      </c>
      <c r="H43" s="14">
        <f t="shared" si="17"/>
        <v>1.3108290224215011</v>
      </c>
      <c r="I43" s="14">
        <f t="shared" si="17"/>
        <v>13.841233912217078</v>
      </c>
      <c r="J43" s="14">
        <f t="shared" si="17"/>
        <v>-14.01623722496889</v>
      </c>
      <c r="K43" s="14">
        <f t="shared" si="17"/>
        <v>19.483947276998421</v>
      </c>
      <c r="L43" s="14">
        <f t="shared" si="17"/>
        <v>-16.764243847781174</v>
      </c>
      <c r="M43" s="14">
        <f t="shared" si="17"/>
        <v>-3.738053229139382E-2</v>
      </c>
      <c r="N43" s="14">
        <f t="shared" si="17"/>
        <v>4.1012665574236422</v>
      </c>
      <c r="O43" s="14">
        <f t="shared" si="17"/>
        <v>2.1823222231757313</v>
      </c>
      <c r="P43" s="14">
        <f t="shared" si="17"/>
        <v>30.655037197236396</v>
      </c>
      <c r="Q43" s="14">
        <f t="shared" si="17"/>
        <v>-3.8993359553723366</v>
      </c>
      <c r="R43" s="14">
        <f t="shared" si="17"/>
        <v>-3.1905271691828716</v>
      </c>
      <c r="S43" s="14">
        <f t="shared" si="17"/>
        <v>1.4033088234866682</v>
      </c>
      <c r="T43" s="14">
        <f t="shared" si="17"/>
        <v>-3.3716008044298036</v>
      </c>
      <c r="U43" s="14">
        <f t="shared" si="17"/>
        <v>-18.031565582230456</v>
      </c>
      <c r="V43" s="14">
        <f t="shared" si="17"/>
        <v>87.119108591287386</v>
      </c>
      <c r="W43" s="14">
        <f t="shared" si="17"/>
        <v>-18.769048950226193</v>
      </c>
      <c r="X43" s="14">
        <f t="shared" si="17"/>
        <v>-11.59366430770217</v>
      </c>
      <c r="Y43" s="14">
        <f t="shared" si="17"/>
        <v>-9.8722827814000169</v>
      </c>
      <c r="Z43" s="14">
        <f t="shared" si="17"/>
        <v>8.0094914296793718</v>
      </c>
      <c r="AA43" s="14">
        <f t="shared" si="17"/>
        <v>-5.2831078271856029</v>
      </c>
      <c r="AB43" s="14">
        <f t="shared" si="17"/>
        <v>-2.3590127062510788</v>
      </c>
      <c r="AC43" s="14">
        <f t="shared" si="17"/>
        <v>-19.597389680120202</v>
      </c>
      <c r="AD43" s="14">
        <f t="shared" si="17"/>
        <v>17.276334033663929</v>
      </c>
      <c r="AE43" s="14">
        <f t="shared" si="17"/>
        <v>3.3871598215067706</v>
      </c>
      <c r="AF43" s="14">
        <f t="shared" si="17"/>
        <v>-2.3063243369887942</v>
      </c>
      <c r="AG43" s="14">
        <f t="shared" si="17"/>
        <v>8.794302176464285</v>
      </c>
      <c r="AH43" s="14">
        <f t="shared" si="17"/>
        <v>-0.61240065953927569</v>
      </c>
      <c r="AI43" s="14">
        <f t="shared" si="17"/>
        <v>-9.6484687358426413E-2</v>
      </c>
      <c r="AJ43" s="14">
        <f t="shared" si="17"/>
        <v>-6.7854631110225796</v>
      </c>
      <c r="AK43" s="14">
        <f t="shared" si="17"/>
        <v>3.5310404561180064</v>
      </c>
      <c r="AL43" s="14">
        <f t="shared" si="17"/>
        <v>0.6468447294279116</v>
      </c>
      <c r="AM43" s="14">
        <f t="shared" si="17"/>
        <v>-0.2196196171331195</v>
      </c>
      <c r="AN43" s="14">
        <f t="shared" si="17"/>
        <v>-1.0022122103510469</v>
      </c>
      <c r="AO43" s="14">
        <f t="shared" si="17"/>
        <v>4.2906229639763467</v>
      </c>
      <c r="AP43" s="14">
        <f t="shared" si="17"/>
        <v>2.953873560005178</v>
      </c>
      <c r="AQ43" s="14">
        <f t="shared" si="17"/>
        <v>6.1482068751701036</v>
      </c>
      <c r="AR43" s="14">
        <f t="shared" si="17"/>
        <v>-5.4606953067483488</v>
      </c>
      <c r="AS43" s="14">
        <f t="shared" si="17"/>
        <v>-2.5435388938032872</v>
      </c>
      <c r="AT43" s="14">
        <f t="shared" ref="AT43" si="18">AT42/AS42*100-100</f>
        <v>5.3459874780642451</v>
      </c>
      <c r="AU43" s="14">
        <f t="shared" ref="AU43" si="19">AU42/AT42*100-100</f>
        <v>-0.27481946219153031</v>
      </c>
      <c r="AV43" s="14">
        <f t="shared" ref="AV43" si="20">AV42/AU42*100-100</f>
        <v>-0.49147643791674511</v>
      </c>
      <c r="AW43" s="14">
        <f t="shared" ref="AW43:AX43" si="21">AW42/AV42*100-100</f>
        <v>4.0563421528184307</v>
      </c>
      <c r="AX43" s="14">
        <f t="shared" si="21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C43" si="22">BA42/AZ42*100-100</f>
        <v>2.0917768782232145</v>
      </c>
      <c r="BB43" s="14">
        <f t="shared" si="22"/>
        <v>-1.2959078893208584</v>
      </c>
      <c r="BC43" s="14">
        <f t="shared" si="22"/>
        <v>1.9650061327192105</v>
      </c>
      <c r="BD43" s="56"/>
      <c r="BE43" s="56"/>
    </row>
    <row r="44" spans="1:57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3">P42/D42*100-100</f>
        <v>57.007393479165984</v>
      </c>
      <c r="Q44" s="14">
        <f t="shared" si="23"/>
        <v>40.289773512277236</v>
      </c>
      <c r="R44" s="14">
        <f t="shared" si="23"/>
        <v>21.109928937361303</v>
      </c>
      <c r="S44" s="14">
        <f t="shared" si="23"/>
        <v>29.265710871711349</v>
      </c>
      <c r="T44" s="14">
        <f t="shared" si="23"/>
        <v>23.291249641699281</v>
      </c>
      <c r="U44" s="14">
        <f t="shared" si="23"/>
        <v>-11.227326310138153</v>
      </c>
      <c r="V44" s="14">
        <f t="shared" si="23"/>
        <v>93.188376874986886</v>
      </c>
      <c r="W44" s="14">
        <f t="shared" si="23"/>
        <v>31.338777659702515</v>
      </c>
      <c r="X44" s="14">
        <f t="shared" si="23"/>
        <v>39.497502082705694</v>
      </c>
      <c r="Y44" s="14">
        <f t="shared" si="23"/>
        <v>25.772928794373399</v>
      </c>
      <c r="Z44" s="14">
        <f t="shared" si="23"/>
        <v>30.494762685793688</v>
      </c>
      <c r="AA44" s="14">
        <f t="shared" si="23"/>
        <v>20.960828619962271</v>
      </c>
      <c r="AB44" s="14">
        <f t="shared" si="23"/>
        <v>-9.6036786358750845</v>
      </c>
      <c r="AC44" s="14">
        <f t="shared" si="23"/>
        <v>-24.369927375161865</v>
      </c>
      <c r="AD44" s="14">
        <f t="shared" si="23"/>
        <v>-8.3806842369527459</v>
      </c>
      <c r="AE44" s="14">
        <f t="shared" si="23"/>
        <v>-6.5882469573090532</v>
      </c>
      <c r="AF44" s="14">
        <f t="shared" si="23"/>
        <v>-5.5584322948785001</v>
      </c>
      <c r="AG44" s="14">
        <f t="shared" si="23"/>
        <v>25.349526655136373</v>
      </c>
      <c r="AH44" s="14">
        <f t="shared" si="23"/>
        <v>-33.421078015454114</v>
      </c>
      <c r="AI44" s="14">
        <f t="shared" si="23"/>
        <v>-18.116576673999546</v>
      </c>
      <c r="AJ44" s="14">
        <f t="shared" si="23"/>
        <v>-13.663140492744063</v>
      </c>
      <c r="AK44" s="14">
        <f t="shared" si="23"/>
        <v>-0.82357380893243715</v>
      </c>
      <c r="AL44" s="14">
        <f t="shared" si="23"/>
        <v>-7.5840999198603924</v>
      </c>
      <c r="AM44" s="14">
        <f t="shared" si="23"/>
        <v>-2.643620880246317</v>
      </c>
      <c r="AN44" s="14">
        <f t="shared" si="23"/>
        <v>-1.2907752451308454</v>
      </c>
      <c r="AO44" s="14">
        <f t="shared" si="23"/>
        <v>28.036222966148216</v>
      </c>
      <c r="AP44" s="14">
        <f t="shared" si="23"/>
        <v>12.399702966274845</v>
      </c>
      <c r="AQ44" s="14">
        <f t="shared" si="23"/>
        <v>15.401438087381351</v>
      </c>
      <c r="AR44" s="14">
        <f t="shared" si="23"/>
        <v>11.675312074608499</v>
      </c>
      <c r="AS44" s="14">
        <f t="shared" si="23"/>
        <v>3.7230718833640708E-2</v>
      </c>
      <c r="AT44" s="14">
        <f t="shared" ref="AT44" si="24">AT42/AH42*100-100</f>
        <v>6.0345649213828807</v>
      </c>
      <c r="AU44" s="14">
        <f t="shared" ref="AU44" si="25">AU42/AI42*100-100</f>
        <v>5.8452857934101985</v>
      </c>
      <c r="AV44" s="14">
        <f t="shared" ref="AV44" si="26">AV42/AJ42*100-100</f>
        <v>12.992119757604655</v>
      </c>
      <c r="AW44" s="14">
        <f t="shared" ref="AW44:AX44" si="27">AW42/AK42*100-100</f>
        <v>13.565425617962617</v>
      </c>
      <c r="AX44" s="14">
        <f t="shared" si="27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C44" si="28">BA42/AO42*100-100</f>
        <v>11.737109548955218</v>
      </c>
      <c r="BB44" s="14">
        <f t="shared" si="28"/>
        <v>7.1247692946014354</v>
      </c>
      <c r="BC44" s="14">
        <f t="shared" si="28"/>
        <v>2.9030831480323371</v>
      </c>
      <c r="BD44" s="57"/>
      <c r="BE44" s="57"/>
    </row>
    <row r="46" spans="1:57" ht="15" customHeight="1" x14ac:dyDescent="0.25">
      <c r="A46" s="12" t="s">
        <v>47</v>
      </c>
      <c r="BD46" s="58"/>
      <c r="BE46" s="58"/>
    </row>
    <row r="47" spans="1:57" ht="15" customHeight="1" x14ac:dyDescent="0.25">
      <c r="A47" s="4" t="s">
        <v>20</v>
      </c>
      <c r="B47" s="46">
        <v>368.14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D47"/>
      <c r="BE47"/>
    </row>
    <row r="48" spans="1:57" ht="15" customHeight="1" x14ac:dyDescent="0.25">
      <c r="A48" s="4" t="s">
        <v>22</v>
      </c>
      <c r="B48" s="46">
        <v>357.68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D48"/>
      <c r="BE48"/>
    </row>
    <row r="49" spans="1:57" ht="15" customHeight="1" x14ac:dyDescent="0.25">
      <c r="A49" s="4" t="s">
        <v>36</v>
      </c>
      <c r="B49" s="46">
        <v>354.17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D49"/>
      <c r="BE49"/>
    </row>
    <row r="50" spans="1:57" ht="15" customHeight="1" x14ac:dyDescent="0.25">
      <c r="F50" s="5"/>
      <c r="BD50"/>
      <c r="BE50"/>
    </row>
    <row r="51" spans="1:57" ht="15" customHeight="1" x14ac:dyDescent="0.25">
      <c r="A51" s="12" t="s">
        <v>48</v>
      </c>
      <c r="BD51"/>
      <c r="BE51"/>
    </row>
    <row r="52" spans="1:57" ht="15" customHeight="1" x14ac:dyDescent="0.25">
      <c r="A52" s="4" t="s">
        <v>29</v>
      </c>
      <c r="B52" s="46">
        <v>270.83</v>
      </c>
      <c r="I52" s="4"/>
      <c r="J52" s="28"/>
      <c r="AD52" s="4"/>
      <c r="AE52" s="38"/>
      <c r="AH52" s="4"/>
      <c r="BD52"/>
      <c r="BE52"/>
    </row>
    <row r="53" spans="1:57" ht="15" customHeight="1" x14ac:dyDescent="0.25">
      <c r="A53" s="4" t="s">
        <v>49</v>
      </c>
      <c r="B53" s="46">
        <v>265.51</v>
      </c>
      <c r="I53" s="4"/>
      <c r="J53" s="28"/>
      <c r="AD53" s="4"/>
      <c r="AE53" s="38"/>
      <c r="AH53" s="4"/>
      <c r="AI53" s="22"/>
      <c r="BD53"/>
      <c r="BE53"/>
    </row>
    <row r="54" spans="1:57" ht="15" customHeight="1" x14ac:dyDescent="0.25">
      <c r="A54" s="4" t="s">
        <v>7</v>
      </c>
      <c r="B54" s="46">
        <v>253</v>
      </c>
      <c r="I54" s="4"/>
      <c r="J54" s="28"/>
      <c r="AD54" s="4"/>
      <c r="AE54" s="38"/>
      <c r="BD54"/>
      <c r="BE54"/>
    </row>
    <row r="55" spans="1:57" x14ac:dyDescent="0.25">
      <c r="A55" s="4"/>
      <c r="B55" s="46"/>
      <c r="BD55"/>
      <c r="BE55"/>
    </row>
    <row r="56" spans="1:57" x14ac:dyDescent="0.25">
      <c r="A56" s="4"/>
      <c r="B56" s="46"/>
      <c r="BD56"/>
      <c r="BE56"/>
    </row>
    <row r="57" spans="1:57" x14ac:dyDescent="0.25">
      <c r="A57" s="4"/>
      <c r="B57" s="46"/>
      <c r="BD57"/>
      <c r="BE57"/>
    </row>
    <row r="58" spans="1:57" x14ac:dyDescent="0.25">
      <c r="BD58"/>
      <c r="BE58"/>
    </row>
    <row r="59" spans="1:57" x14ac:dyDescent="0.25">
      <c r="BD59"/>
      <c r="BE59"/>
    </row>
    <row r="60" spans="1:57" x14ac:dyDescent="0.25">
      <c r="BD60"/>
      <c r="BE60"/>
    </row>
    <row r="61" spans="1:57" x14ac:dyDescent="0.25">
      <c r="BD61"/>
      <c r="BE61"/>
    </row>
    <row r="62" spans="1:57" x14ac:dyDescent="0.25">
      <c r="BD62"/>
      <c r="BE62"/>
    </row>
    <row r="63" spans="1:57" x14ac:dyDescent="0.25">
      <c r="BD63"/>
      <c r="BE63"/>
    </row>
    <row r="64" spans="1:57" x14ac:dyDescent="0.25">
      <c r="BD64"/>
      <c r="BE64"/>
    </row>
    <row r="65" spans="56:57" x14ac:dyDescent="0.25">
      <c r="BD65"/>
      <c r="BE65"/>
    </row>
    <row r="66" spans="56:57" x14ac:dyDescent="0.25">
      <c r="BD66"/>
      <c r="BE66"/>
    </row>
    <row r="67" spans="56:57" x14ac:dyDescent="0.25">
      <c r="BD67"/>
      <c r="BE67"/>
    </row>
    <row r="68" spans="56:57" x14ac:dyDescent="0.25">
      <c r="BD68"/>
      <c r="BE68"/>
    </row>
    <row r="69" spans="56:57" x14ac:dyDescent="0.25">
      <c r="BD69"/>
      <c r="BE69"/>
    </row>
    <row r="70" spans="56:57" x14ac:dyDescent="0.25">
      <c r="BD70"/>
      <c r="BE70"/>
    </row>
    <row r="71" spans="56:57" x14ac:dyDescent="0.25">
      <c r="BD71"/>
      <c r="BE71"/>
    </row>
    <row r="72" spans="56:57" x14ac:dyDescent="0.25">
      <c r="BD72"/>
      <c r="BE72"/>
    </row>
  </sheetData>
  <sortState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72"/>
  <sheetViews>
    <sheetView tabSelected="1" topLeftCell="A29" workbookViewId="0">
      <pane xSplit="1" topLeftCell="AY1" activePane="topRight" state="frozen"/>
      <selection activeCell="AZ44" sqref="AZ44:BC44"/>
      <selection pane="topRight" activeCell="AZ44" sqref="AZ44:BC44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7" width="34.140625" style="51" customWidth="1"/>
  </cols>
  <sheetData>
    <row r="2" spans="1:57" x14ac:dyDescent="0.25">
      <c r="BD2" s="52"/>
      <c r="BE2" s="52"/>
    </row>
    <row r="3" spans="1:57" x14ac:dyDescent="0.25">
      <c r="BD3" s="53" t="s">
        <v>51</v>
      </c>
      <c r="BE3" s="53" t="s">
        <v>52</v>
      </c>
    </row>
    <row r="4" spans="1:5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3" t="s">
        <v>53</v>
      </c>
      <c r="BE4" s="53" t="s">
        <v>54</v>
      </c>
    </row>
    <row r="5" spans="1:57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4">
        <f>(BC5-AQ5)/AQ5*100</f>
        <v>4.232199027738055</v>
      </c>
      <c r="BE5" s="54">
        <f>(BC5-BB5)/BB5*100</f>
        <v>1.25</v>
      </c>
    </row>
    <row r="6" spans="1:57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4">
        <f t="shared" ref="BD6:BD41" si="0">(BC6-AQ6)/AQ6*100</f>
        <v>-6.7346938775510203</v>
      </c>
      <c r="BE6" s="54">
        <f t="shared" ref="BE6:BE41" si="1">(BC6-BB6)/BB6*100</f>
        <v>2.0089285714285716</v>
      </c>
    </row>
    <row r="7" spans="1:57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4">
        <f t="shared" si="0"/>
        <v>11.172161172161548</v>
      </c>
      <c r="BE7" s="54">
        <f t="shared" si="1"/>
        <v>-5.4331644605489258</v>
      </c>
    </row>
    <row r="8" spans="1:57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4">
        <f t="shared" si="0"/>
        <v>14.141801648195528</v>
      </c>
      <c r="BE8" s="54">
        <f t="shared" si="1"/>
        <v>8.8375558867362294</v>
      </c>
    </row>
    <row r="9" spans="1:57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4">
        <f t="shared" si="0"/>
        <v>0.44361525704836807</v>
      </c>
      <c r="BE9" s="54">
        <f t="shared" si="1"/>
        <v>2.9875617449267882</v>
      </c>
    </row>
    <row r="10" spans="1:57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4">
        <f t="shared" si="0"/>
        <v>6.4204545454545459</v>
      </c>
      <c r="BE10" s="54">
        <f t="shared" si="1"/>
        <v>5.9389140271493206</v>
      </c>
    </row>
    <row r="11" spans="1:57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4">
        <f t="shared" si="0"/>
        <v>1.5054695115357344</v>
      </c>
      <c r="BE11" s="54">
        <f t="shared" si="1"/>
        <v>4.7172111165284827</v>
      </c>
    </row>
    <row r="12" spans="1:57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4">
        <f t="shared" si="0"/>
        <v>-1.3302752293577962</v>
      </c>
      <c r="BE12" s="54">
        <f t="shared" si="1"/>
        <v>-6.640625</v>
      </c>
    </row>
    <row r="13" spans="1:57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4">
        <f t="shared" si="0"/>
        <v>13.592233009708728</v>
      </c>
      <c r="BE13" s="54">
        <f t="shared" si="1"/>
        <v>-3.5714285714285712</v>
      </c>
    </row>
    <row r="14" spans="1:57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4">
        <f t="shared" si="0"/>
        <v>5.710736286676255</v>
      </c>
      <c r="BE14" s="54">
        <f t="shared" si="1"/>
        <v>0.61079665081275381</v>
      </c>
    </row>
    <row r="15" spans="1:57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4">
        <f t="shared" si="0"/>
        <v>14.985104068852298</v>
      </c>
      <c r="BE15" s="54">
        <f t="shared" si="1"/>
        <v>8.1687903148930658</v>
      </c>
    </row>
    <row r="16" spans="1:57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4">
        <f t="shared" si="0"/>
        <v>-10.732081792169717</v>
      </c>
      <c r="BE16" s="54">
        <f t="shared" si="1"/>
        <v>-0.19350811485603847</v>
      </c>
    </row>
    <row r="17" spans="1:57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4">
        <f t="shared" si="0"/>
        <v>5.2521008403361344</v>
      </c>
      <c r="BE17" s="54">
        <f t="shared" si="1"/>
        <v>3.2077692760447238</v>
      </c>
    </row>
    <row r="18" spans="1:57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4">
        <f t="shared" si="0"/>
        <v>-8.1129032258064537</v>
      </c>
      <c r="BE18" s="54">
        <f t="shared" si="1"/>
        <v>-4.0481497993756594</v>
      </c>
    </row>
    <row r="19" spans="1:57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4">
        <f t="shared" si="0"/>
        <v>-0.98057393667304349</v>
      </c>
      <c r="BE19" s="54">
        <f t="shared" si="1"/>
        <v>-4.3207692307691943</v>
      </c>
    </row>
    <row r="20" spans="1:57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4">
        <f t="shared" si="0"/>
        <v>13.237221494102217</v>
      </c>
      <c r="BE20" s="54">
        <f t="shared" si="1"/>
        <v>-4.8720066061107588</v>
      </c>
    </row>
    <row r="21" spans="1:57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4">
        <f t="shared" si="0"/>
        <v>1.4989979959919841</v>
      </c>
      <c r="BE21" s="54">
        <f t="shared" si="1"/>
        <v>-2.2220506187378204</v>
      </c>
    </row>
    <row r="22" spans="1:57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4">
        <f t="shared" si="0"/>
        <v>-3.458009880028222</v>
      </c>
      <c r="BE22" s="54">
        <f t="shared" si="1"/>
        <v>1.3633669235327333</v>
      </c>
    </row>
    <row r="23" spans="1:57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4">
        <f t="shared" si="0"/>
        <v>-15.23035230352292</v>
      </c>
      <c r="BE23" s="54">
        <f t="shared" si="1"/>
        <v>-0.12771392081736402</v>
      </c>
    </row>
    <row r="24" spans="1:57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4">
        <f t="shared" si="0"/>
        <v>7.2350230414748609</v>
      </c>
      <c r="BE24" s="54">
        <f t="shared" si="1"/>
        <v>-2.7455809910173303</v>
      </c>
    </row>
    <row r="25" spans="1:57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4">
        <f t="shared" si="0"/>
        <v>1.3089005235604687</v>
      </c>
      <c r="BE25" s="54">
        <f t="shared" si="1"/>
        <v>-4.1401273885350367</v>
      </c>
    </row>
    <row r="26" spans="1:57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4">
        <f t="shared" si="0"/>
        <v>3.8843175217811261</v>
      </c>
      <c r="BE26" s="54">
        <f t="shared" si="1"/>
        <v>7.6219512195238495E-2</v>
      </c>
    </row>
    <row r="27" spans="1:57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4">
        <f t="shared" si="0"/>
        <v>7.6271186440677967</v>
      </c>
      <c r="BE27" s="54">
        <f t="shared" si="1"/>
        <v>8.1577767817122364</v>
      </c>
    </row>
    <row r="28" spans="1:57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4">
        <f t="shared" si="0"/>
        <v>-0.92467532467532465</v>
      </c>
      <c r="BE28" s="54">
        <f t="shared" si="1"/>
        <v>2.1297429620563064</v>
      </c>
    </row>
    <row r="29" spans="1:57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4">
        <f t="shared" si="0"/>
        <v>-1.5066851580067839</v>
      </c>
      <c r="BE29" s="54">
        <f t="shared" si="1"/>
        <v>-2.5302784849186191</v>
      </c>
    </row>
    <row r="30" spans="1:57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4">
        <f t="shared" si="0"/>
        <v>0.19437939110045188</v>
      </c>
      <c r="BE30" s="54">
        <f t="shared" si="1"/>
        <v>-3.4614256380172543</v>
      </c>
    </row>
    <row r="31" spans="1:57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4">
        <f t="shared" si="0"/>
        <v>8.7878787878790838</v>
      </c>
      <c r="BE31" s="54">
        <f t="shared" si="1"/>
        <v>-7.7713551701988504</v>
      </c>
    </row>
    <row r="32" spans="1:57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4">
        <f t="shared" si="0"/>
        <v>-4.014455782312921</v>
      </c>
      <c r="BE32" s="54">
        <f t="shared" si="1"/>
        <v>-6.5571192052978953</v>
      </c>
    </row>
    <row r="33" spans="1:57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4">
        <f t="shared" si="0"/>
        <v>12.942038083281016</v>
      </c>
      <c r="BE33" s="54">
        <f t="shared" si="1"/>
        <v>-1.4324995565016954</v>
      </c>
    </row>
    <row r="34" spans="1:57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4">
        <f t="shared" si="0"/>
        <v>-4.4646051622795895</v>
      </c>
      <c r="BE34" s="54">
        <f t="shared" si="1"/>
        <v>-0.36513859275053068</v>
      </c>
    </row>
    <row r="35" spans="1:57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4">
        <f t="shared" si="0"/>
        <v>-9.4613485619107145</v>
      </c>
      <c r="BE35" s="54">
        <f t="shared" si="1"/>
        <v>-5.4174586927913531</v>
      </c>
    </row>
    <row r="36" spans="1:57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4">
        <f t="shared" si="0"/>
        <v>2.125</v>
      </c>
      <c r="BE36" s="54">
        <f t="shared" si="1"/>
        <v>6.1695544554459474</v>
      </c>
    </row>
    <row r="37" spans="1:57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4">
        <f t="shared" si="0"/>
        <v>6.2089823075765862</v>
      </c>
      <c r="BE37" s="54">
        <f t="shared" si="1"/>
        <v>1.6145833333333748</v>
      </c>
    </row>
    <row r="38" spans="1:57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4">
        <f t="shared" si="0"/>
        <v>7.8260869565217401</v>
      </c>
      <c r="BE38" s="54">
        <f t="shared" si="1"/>
        <v>-3.125</v>
      </c>
    </row>
    <row r="39" spans="1:57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4">
        <f t="shared" si="0"/>
        <v>15.555555555555337</v>
      </c>
      <c r="BE39" s="54">
        <f t="shared" si="1"/>
        <v>-1.4163954749730649</v>
      </c>
    </row>
    <row r="40" spans="1:57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4">
        <f t="shared" si="0"/>
        <v>36.84210526315789</v>
      </c>
      <c r="BE40" s="54">
        <f t="shared" si="1"/>
        <v>-1.5151515151515151</v>
      </c>
    </row>
    <row r="41" spans="1:57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4">
        <f t="shared" si="0"/>
        <v>0.90575275397834465</v>
      </c>
      <c r="BE41" s="54">
        <f t="shared" si="1"/>
        <v>-0.24598985291856526</v>
      </c>
    </row>
    <row r="42" spans="1:57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C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55">
        <f>(BC42-AQ42)/AQ42*100</f>
        <v>3.1548089490103979</v>
      </c>
      <c r="BE42" s="55">
        <f>(BC42-BB42)/BB42*100</f>
        <v>-0.61056144188937478</v>
      </c>
    </row>
    <row r="43" spans="1:57" x14ac:dyDescent="0.25">
      <c r="A43" s="11" t="s">
        <v>44</v>
      </c>
      <c r="D43" s="15"/>
      <c r="E43" s="14">
        <f t="shared" ref="E43:AU43" si="6">E42/D42*100-100</f>
        <v>6.1146581746067028</v>
      </c>
      <c r="F43" s="14">
        <f t="shared" si="6"/>
        <v>14.075220535977053</v>
      </c>
      <c r="G43" s="14">
        <f t="shared" si="6"/>
        <v>-7.6798537077361857</v>
      </c>
      <c r="H43" s="14">
        <f t="shared" si="6"/>
        <v>1.9256342410588303</v>
      </c>
      <c r="I43" s="14">
        <f t="shared" si="6"/>
        <v>11.001193587627128</v>
      </c>
      <c r="J43" s="14">
        <f t="shared" si="6"/>
        <v>-12.219063838404338</v>
      </c>
      <c r="K43" s="14">
        <f t="shared" si="6"/>
        <v>5.6397868709871659</v>
      </c>
      <c r="L43" s="14">
        <f t="shared" si="6"/>
        <v>1.5201810614093603</v>
      </c>
      <c r="M43" s="14">
        <f t="shared" si="6"/>
        <v>-11.589572726145434</v>
      </c>
      <c r="N43" s="14">
        <f t="shared" si="6"/>
        <v>5.9964254123891578</v>
      </c>
      <c r="O43" s="14">
        <f t="shared" si="6"/>
        <v>1.3855057918391793</v>
      </c>
      <c r="P43" s="14">
        <f t="shared" si="6"/>
        <v>40.204211194217123</v>
      </c>
      <c r="Q43" s="14">
        <f t="shared" si="6"/>
        <v>4.3013494771006151</v>
      </c>
      <c r="R43" s="14">
        <f t="shared" si="6"/>
        <v>9.8997440165187669</v>
      </c>
      <c r="S43" s="14">
        <f t="shared" si="6"/>
        <v>-17.922740367098214</v>
      </c>
      <c r="T43" s="14">
        <f t="shared" si="6"/>
        <v>-14.544215738929282</v>
      </c>
      <c r="U43" s="14">
        <f t="shared" si="6"/>
        <v>26.471686069603976</v>
      </c>
      <c r="V43" s="14">
        <f t="shared" si="6"/>
        <v>38.916809585118301</v>
      </c>
      <c r="W43" s="14">
        <f t="shared" si="6"/>
        <v>-4.7659887004221986</v>
      </c>
      <c r="X43" s="14">
        <f t="shared" si="6"/>
        <v>-14.149884803789377</v>
      </c>
      <c r="Y43" s="14">
        <f t="shared" si="6"/>
        <v>-1.6766764959471061</v>
      </c>
      <c r="Z43" s="14">
        <f t="shared" si="6"/>
        <v>-10.095076443298041</v>
      </c>
      <c r="AA43" s="14">
        <f t="shared" si="6"/>
        <v>-4.0161244422701117</v>
      </c>
      <c r="AB43" s="14">
        <f t="shared" si="6"/>
        <v>-1.2228479007103061</v>
      </c>
      <c r="AC43" s="14">
        <f t="shared" si="6"/>
        <v>-0.48906296827139784</v>
      </c>
      <c r="AD43" s="14">
        <f t="shared" si="6"/>
        <v>-0.44762544757185196</v>
      </c>
      <c r="AE43" s="14">
        <f t="shared" si="6"/>
        <v>6.3060989748842502</v>
      </c>
      <c r="AF43" s="14">
        <f t="shared" si="6"/>
        <v>3.2285682312159167</v>
      </c>
      <c r="AG43" s="14">
        <f t="shared" si="6"/>
        <v>-0.45946781091559785</v>
      </c>
      <c r="AH43" s="14">
        <f t="shared" si="6"/>
        <v>-3.6481925824806751</v>
      </c>
      <c r="AI43" s="14">
        <f t="shared" si="6"/>
        <v>0.53705258521688393</v>
      </c>
      <c r="AJ43" s="14">
        <f t="shared" si="6"/>
        <v>-8.4503054327759202</v>
      </c>
      <c r="AK43" s="14">
        <f t="shared" si="6"/>
        <v>3.4515187485872474</v>
      </c>
      <c r="AL43" s="14">
        <f t="shared" si="6"/>
        <v>0.8041301953545883</v>
      </c>
      <c r="AM43" s="14">
        <f t="shared" si="6"/>
        <v>2.0963634414594026</v>
      </c>
      <c r="AN43" s="14">
        <f t="shared" si="6"/>
        <v>-0.40866912685214629</v>
      </c>
      <c r="AO43" s="14">
        <f t="shared" si="6"/>
        <v>8.4039973126755996</v>
      </c>
      <c r="AP43" s="14">
        <f t="shared" si="6"/>
        <v>3.9478575980291311</v>
      </c>
      <c r="AQ43" s="14">
        <f t="shared" si="6"/>
        <v>4.0632295067568123</v>
      </c>
      <c r="AR43" s="14">
        <f t="shared" si="6"/>
        <v>-2.3562516855424462</v>
      </c>
      <c r="AS43" s="14">
        <f t="shared" si="6"/>
        <v>0.97841898960035678</v>
      </c>
      <c r="AT43" s="14">
        <f t="shared" si="6"/>
        <v>2.7101580870733386</v>
      </c>
      <c r="AU43" s="14">
        <f t="shared" si="6"/>
        <v>1.8500064214505869</v>
      </c>
      <c r="AV43" s="14">
        <f t="shared" ref="AV43" si="7">AV42/AU42*100-100</f>
        <v>-1.5572610371788755</v>
      </c>
      <c r="AW43" s="14">
        <f t="shared" ref="AW43:AX43" si="8">AW42/AV42*100-100</f>
        <v>1.7724406569767268</v>
      </c>
      <c r="AX43" s="14">
        <f t="shared" si="8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C43" si="9">BA42/AZ42*100-100</f>
        <v>-6.1040496738911543E-2</v>
      </c>
      <c r="BB43" s="14">
        <f t="shared" si="9"/>
        <v>0.56428927000324336</v>
      </c>
      <c r="BC43" s="14">
        <f t="shared" si="9"/>
        <v>-0.61056144188937367</v>
      </c>
      <c r="BD43" s="56"/>
      <c r="BE43" s="56"/>
    </row>
    <row r="44" spans="1:57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0">P42/D42*100-100</f>
        <v>58.557211498363387</v>
      </c>
      <c r="Q44" s="14">
        <f t="shared" si="10"/>
        <v>55.84775386444062</v>
      </c>
      <c r="R44" s="14">
        <f t="shared" si="10"/>
        <v>50.143284183699905</v>
      </c>
      <c r="S44" s="14">
        <f t="shared" si="10"/>
        <v>33.484941402381196</v>
      </c>
      <c r="T44" s="14">
        <f t="shared" si="10"/>
        <v>11.915519972191973</v>
      </c>
      <c r="U44" s="14">
        <f t="shared" si="10"/>
        <v>27.513444232164247</v>
      </c>
      <c r="V44" s="14">
        <f t="shared" si="10"/>
        <v>101.79507791228102</v>
      </c>
      <c r="W44" s="14">
        <f t="shared" si="10"/>
        <v>81.917772643436706</v>
      </c>
      <c r="X44" s="14">
        <f t="shared" si="10"/>
        <v>53.838001217019126</v>
      </c>
      <c r="Y44" s="14">
        <f t="shared" si="10"/>
        <v>71.086873203597719</v>
      </c>
      <c r="Z44" s="14">
        <f t="shared" si="10"/>
        <v>45.113877162189425</v>
      </c>
      <c r="AA44" s="14">
        <f t="shared" si="10"/>
        <v>37.382481040563533</v>
      </c>
      <c r="AB44" s="14">
        <f t="shared" si="10"/>
        <v>-3.2108229137039785</v>
      </c>
      <c r="AC44" s="14">
        <f t="shared" si="10"/>
        <v>-7.6562119792913279</v>
      </c>
      <c r="AD44" s="14">
        <f t="shared" si="10"/>
        <v>-16.350638894610768</v>
      </c>
      <c r="AE44" s="14">
        <f t="shared" si="10"/>
        <v>8.3422777591210604</v>
      </c>
      <c r="AF44" s="14">
        <f t="shared" si="10"/>
        <v>30.874911612947898</v>
      </c>
      <c r="AG44" s="14">
        <f t="shared" si="10"/>
        <v>3.0061253787869759</v>
      </c>
      <c r="AH44" s="14">
        <f t="shared" si="10"/>
        <v>-28.555612636349039</v>
      </c>
      <c r="AI44" s="14">
        <f t="shared" si="10"/>
        <v>-24.577280414000327</v>
      </c>
      <c r="AJ44" s="14">
        <f t="shared" si="10"/>
        <v>-19.569974650046348</v>
      </c>
      <c r="AK44" s="14">
        <f t="shared" si="10"/>
        <v>-15.375030268407258</v>
      </c>
      <c r="AL44" s="14">
        <f t="shared" si="10"/>
        <v>-5.1159143556659501</v>
      </c>
      <c r="AM44" s="14">
        <f t="shared" si="10"/>
        <v>0.92653621730465829</v>
      </c>
      <c r="AN44" s="14">
        <f t="shared" si="10"/>
        <v>1.7584314659605269</v>
      </c>
      <c r="AO44" s="14">
        <f t="shared" si="10"/>
        <v>10.852345081032453</v>
      </c>
      <c r="AP44" s="14">
        <f t="shared" si="10"/>
        <v>15.746749715370782</v>
      </c>
      <c r="AQ44" s="14">
        <f t="shared" si="10"/>
        <v>13.304699320567678</v>
      </c>
      <c r="AR44" s="14">
        <f t="shared" si="10"/>
        <v>7.1747456433019181</v>
      </c>
      <c r="AS44" s="14">
        <f t="shared" si="10"/>
        <v>8.7229104834941182</v>
      </c>
      <c r="AT44" s="14">
        <f t="shared" si="10"/>
        <v>15.897642428822294</v>
      </c>
      <c r="AU44" s="14">
        <f t="shared" si="10"/>
        <v>17.411196390516025</v>
      </c>
      <c r="AV44" s="14">
        <f t="shared" ref="AV44" si="11">AV42/AJ42*100-100</f>
        <v>26.251428934008686</v>
      </c>
      <c r="AW44" s="14">
        <f t="shared" ref="AW44:AX44" si="12">AW42/AK42*100-100</f>
        <v>24.202295089267437</v>
      </c>
      <c r="AX44" s="14">
        <f t="shared" si="12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C44" si="13">BA42/AO42*100-100</f>
        <v>11.639606133078217</v>
      </c>
      <c r="BB44" s="14">
        <f t="shared" si="13"/>
        <v>8.0056665388067643</v>
      </c>
      <c r="BC44" s="14">
        <f t="shared" si="13"/>
        <v>3.1548089490103877</v>
      </c>
      <c r="BD44" s="57"/>
      <c r="BE44" s="57"/>
    </row>
    <row r="46" spans="1:57" ht="15" customHeight="1" x14ac:dyDescent="0.25">
      <c r="A46" s="12" t="s">
        <v>47</v>
      </c>
      <c r="BD46" s="58"/>
      <c r="BE46" s="58"/>
    </row>
    <row r="47" spans="1:57" ht="15" customHeight="1" x14ac:dyDescent="0.25">
      <c r="A47" s="4" t="s">
        <v>21</v>
      </c>
      <c r="B47" s="46">
        <v>1371.43</v>
      </c>
      <c r="C47" s="4"/>
      <c r="F47" s="4"/>
      <c r="G47" s="4"/>
      <c r="H47" s="22"/>
      <c r="I47" s="29"/>
      <c r="BD47"/>
      <c r="BE47"/>
    </row>
    <row r="48" spans="1:57" ht="15" customHeight="1" x14ac:dyDescent="0.25">
      <c r="A48" s="4" t="s">
        <v>14</v>
      </c>
      <c r="B48" s="46">
        <v>1350</v>
      </c>
      <c r="C48" s="4"/>
      <c r="F48" s="4"/>
      <c r="G48" s="4"/>
      <c r="H48" s="3"/>
      <c r="I48" s="29"/>
      <c r="BD48"/>
      <c r="BE48"/>
    </row>
    <row r="49" spans="1:57" ht="15" customHeight="1" x14ac:dyDescent="0.25">
      <c r="A49" s="4" t="s">
        <v>23</v>
      </c>
      <c r="B49" s="46">
        <v>1315.38</v>
      </c>
      <c r="C49" s="4"/>
      <c r="F49" s="4"/>
      <c r="G49" s="4"/>
      <c r="H49" s="22"/>
      <c r="I49" s="29"/>
      <c r="BD49"/>
      <c r="BE49"/>
    </row>
    <row r="50" spans="1:57" ht="15" customHeight="1" x14ac:dyDescent="0.25">
      <c r="BD50"/>
      <c r="BE50"/>
    </row>
    <row r="51" spans="1:57" ht="15" customHeight="1" x14ac:dyDescent="0.25">
      <c r="A51" s="12" t="s">
        <v>48</v>
      </c>
      <c r="BD51"/>
      <c r="BE51"/>
    </row>
    <row r="52" spans="1:57" x14ac:dyDescent="0.25">
      <c r="A52" s="4" t="s">
        <v>34</v>
      </c>
      <c r="B52" s="46">
        <v>1099.5</v>
      </c>
      <c r="C52" s="4"/>
      <c r="H52" s="4"/>
      <c r="I52" s="29"/>
      <c r="BD52"/>
      <c r="BE52"/>
    </row>
    <row r="53" spans="1:57" x14ac:dyDescent="0.25">
      <c r="A53" s="4" t="s">
        <v>35</v>
      </c>
      <c r="B53" s="46">
        <v>1087.1400000000001</v>
      </c>
      <c r="C53" s="4"/>
      <c r="H53" s="4"/>
      <c r="I53" s="29"/>
      <c r="BD53"/>
      <c r="BE53"/>
    </row>
    <row r="54" spans="1:57" x14ac:dyDescent="0.25">
      <c r="A54" s="4" t="s">
        <v>50</v>
      </c>
      <c r="B54" s="46">
        <v>1085.3800000000001</v>
      </c>
      <c r="C54" s="4"/>
      <c r="H54" s="4"/>
      <c r="I54" s="29"/>
      <c r="BD54"/>
      <c r="BE54"/>
    </row>
    <row r="55" spans="1:57" x14ac:dyDescent="0.25">
      <c r="BD55"/>
      <c r="BE55"/>
    </row>
    <row r="56" spans="1:57" x14ac:dyDescent="0.25">
      <c r="D56" s="4"/>
      <c r="BD56"/>
      <c r="BE56"/>
    </row>
    <row r="57" spans="1:57" x14ac:dyDescent="0.25">
      <c r="BD57"/>
      <c r="BE57"/>
    </row>
    <row r="58" spans="1:57" x14ac:dyDescent="0.25">
      <c r="A58" s="4"/>
      <c r="B58" s="22"/>
      <c r="BD58"/>
      <c r="BE58"/>
    </row>
    <row r="59" spans="1:57" x14ac:dyDescent="0.25">
      <c r="BD59"/>
      <c r="BE59"/>
    </row>
    <row r="60" spans="1:57" x14ac:dyDescent="0.25">
      <c r="BD60"/>
      <c r="BE60"/>
    </row>
    <row r="61" spans="1:57" x14ac:dyDescent="0.25">
      <c r="BD61"/>
      <c r="BE61"/>
    </row>
    <row r="62" spans="1:57" x14ac:dyDescent="0.25">
      <c r="BD62"/>
      <c r="BE62"/>
    </row>
    <row r="63" spans="1:57" x14ac:dyDescent="0.25">
      <c r="BD63"/>
      <c r="BE63"/>
    </row>
    <row r="64" spans="1:57" x14ac:dyDescent="0.25">
      <c r="BD64"/>
      <c r="BE64"/>
    </row>
    <row r="65" spans="56:57" x14ac:dyDescent="0.25">
      <c r="BD65"/>
      <c r="BE65"/>
    </row>
    <row r="66" spans="56:57" x14ac:dyDescent="0.25">
      <c r="BD66"/>
      <c r="BE66"/>
    </row>
    <row r="67" spans="56:57" x14ac:dyDescent="0.25">
      <c r="BD67"/>
      <c r="BE67"/>
    </row>
    <row r="68" spans="56:57" x14ac:dyDescent="0.25">
      <c r="BD68"/>
      <c r="BE68"/>
    </row>
    <row r="69" spans="56:57" x14ac:dyDescent="0.25">
      <c r="BD69"/>
      <c r="BE69"/>
    </row>
    <row r="70" spans="56:57" x14ac:dyDescent="0.25">
      <c r="BD70"/>
      <c r="BE70"/>
    </row>
    <row r="71" spans="56:57" x14ac:dyDescent="0.25">
      <c r="BD71"/>
      <c r="BE71"/>
    </row>
    <row r="72" spans="56:57" x14ac:dyDescent="0.25">
      <c r="BD72"/>
      <c r="BE72"/>
    </row>
  </sheetData>
  <sortState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2019-11-18T05:10:38Z</dcterms:modified>
</cp:coreProperties>
</file>