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8\Admin Data Collection\Pension Data\"/>
    </mc:Choice>
  </mc:AlternateContent>
  <bookViews>
    <workbookView xWindow="0" yWindow="0" windowWidth="19200" windowHeight="6940" activeTab="1" xr2:uid="{00000000-000D-0000-FFFF-FFFF00000000}"/>
  </bookViews>
  <sheets>
    <sheet name="Pension Funds Assets" sheetId="1" r:id="rId1"/>
    <sheet name="RSA Membership" sheetId="2" r:id="rId2"/>
  </sheets>
  <calcPr calcId="171027"/>
</workbook>
</file>

<file path=xl/calcChain.xml><?xml version="1.0" encoding="utf-8"?>
<calcChain xmlns="http://schemas.openxmlformats.org/spreadsheetml/2006/main">
  <c r="I26" i="1" l="1"/>
  <c r="I27" i="1"/>
  <c r="I17" i="1"/>
  <c r="I18" i="1"/>
  <c r="I19" i="1"/>
  <c r="I21" i="1"/>
  <c r="I22" i="1"/>
  <c r="I23" i="1"/>
  <c r="I24" i="1"/>
  <c r="I25" i="1"/>
  <c r="I4" i="1"/>
  <c r="I6" i="1"/>
  <c r="I7" i="1"/>
  <c r="I8" i="1"/>
  <c r="I9" i="1"/>
  <c r="I10" i="1"/>
  <c r="I11" i="1"/>
  <c r="I13" i="1"/>
  <c r="I14" i="1"/>
  <c r="I15" i="1"/>
  <c r="I3" i="1"/>
  <c r="G30" i="1" l="1"/>
  <c r="D5" i="1"/>
  <c r="E5" i="1"/>
  <c r="F5" i="1"/>
  <c r="F29" i="1" s="1"/>
  <c r="F30" i="1" s="1"/>
  <c r="G5" i="1"/>
  <c r="C5" i="1"/>
  <c r="D12" i="1"/>
  <c r="E12" i="1"/>
  <c r="F12" i="1"/>
  <c r="G12" i="1"/>
  <c r="C12" i="1"/>
  <c r="D20" i="1"/>
  <c r="E20" i="1"/>
  <c r="F20" i="1"/>
  <c r="G20" i="1"/>
  <c r="C20" i="1"/>
  <c r="D16" i="1"/>
  <c r="E16" i="1"/>
  <c r="F16" i="1"/>
  <c r="G16" i="1"/>
  <c r="G29" i="1" s="1"/>
  <c r="C16" i="1"/>
  <c r="I11" i="2"/>
  <c r="H12" i="2" s="1"/>
  <c r="H11" i="2"/>
  <c r="G11" i="2"/>
  <c r="F12" i="2" s="1"/>
  <c r="F11" i="2"/>
  <c r="D12" i="2"/>
  <c r="E11" i="2"/>
  <c r="D11" i="2"/>
  <c r="B12" i="2"/>
  <c r="C11" i="2"/>
  <c r="B11" i="2"/>
  <c r="E29" i="1" l="1"/>
  <c r="E30" i="1" s="1"/>
  <c r="C29" i="1"/>
  <c r="C30" i="1" s="1"/>
  <c r="D29" i="1"/>
  <c r="D30" i="1" s="1"/>
</calcChain>
</file>

<file path=xl/sharedStrings.xml><?xml version="1.0" encoding="utf-8"?>
<sst xmlns="http://schemas.openxmlformats.org/spreadsheetml/2006/main" count="83" uniqueCount="76">
  <si>
    <t>ASSET CLASS</t>
  </si>
  <si>
    <t>Weight %</t>
  </si>
  <si>
    <t>Domestic Ordinary Shares</t>
  </si>
  <si>
    <t>Foreign Ordinary Shares</t>
  </si>
  <si>
    <t>FGN Bonds</t>
  </si>
  <si>
    <t>Treasury Bills</t>
  </si>
  <si>
    <t>Agency Bonds (NMRC &amp; FMBN)</t>
  </si>
  <si>
    <t>Sukuk Bonds</t>
  </si>
  <si>
    <t>Green Bonds</t>
  </si>
  <si>
    <t>State Govt. Securities</t>
  </si>
  <si>
    <t>Corporate Bonds</t>
  </si>
  <si>
    <t>Corporate Infrastructure Bonds</t>
  </si>
  <si>
    <t>Supra-National Bonds</t>
  </si>
  <si>
    <t>Banks</t>
  </si>
  <si>
    <t>Commercial Papers</t>
  </si>
  <si>
    <t>Foreign Money Market Securities</t>
  </si>
  <si>
    <t>Open/Close-End Funds</t>
  </si>
  <si>
    <t>Reits</t>
  </si>
  <si>
    <t>Real Estate Properties</t>
  </si>
  <si>
    <t>Private Equity Fund</t>
  </si>
  <si>
    <t>Infrastructure Fund</t>
  </si>
  <si>
    <t>Cash &amp; Other Assets</t>
  </si>
  <si>
    <t>Total Pension Fund Asset</t>
  </si>
  <si>
    <t>AES (N'Million)</t>
  </si>
  <si>
    <t>CPFAs (N'Million)</t>
  </si>
  <si>
    <t>RSA ACTIVE FUND (N'Million)</t>
  </si>
  <si>
    <t>RSA RETIREE FUND (N'Million)</t>
  </si>
  <si>
    <t>TOTAL PENSION FUND ASSETS (N'Million)</t>
  </si>
  <si>
    <t>SUMMARY OF PENSION FUND ASSETS AS AT 31 DECEMBER 2017</t>
  </si>
  <si>
    <t>RSA Membership As At December, 2017</t>
  </si>
  <si>
    <t>Age Bracket</t>
  </si>
  <si>
    <t>Public Sector</t>
  </si>
  <si>
    <t>FEDERAL</t>
  </si>
  <si>
    <t>STATE</t>
  </si>
  <si>
    <t>Male</t>
  </si>
  <si>
    <t>Female</t>
  </si>
  <si>
    <t>Private Sector</t>
  </si>
  <si>
    <t>PRIVATE</t>
  </si>
  <si>
    <t>TOTAL</t>
  </si>
  <si>
    <t xml:space="preserve">Less than 30 yrs </t>
  </si>
  <si>
    <t xml:space="preserve">30 - 39 yrs    </t>
  </si>
  <si>
    <t xml:space="preserve">40 - 49 yrs     </t>
  </si>
  <si>
    <t xml:space="preserve">50 - 59 yrs   </t>
  </si>
  <si>
    <t xml:space="preserve">60 - 65 yrs    </t>
  </si>
  <si>
    <t xml:space="preserve">above 65 yrs     </t>
  </si>
  <si>
    <t xml:space="preserve">TOTAL       </t>
  </si>
  <si>
    <t>Grand Total</t>
  </si>
  <si>
    <t>DIFFERENCE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</si>
  <si>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</si>
  <si>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</si>
  <si>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</si>
  <si>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</si>
  <si>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</si>
  <si>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</si>
  <si>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</si>
  <si>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</si>
  <si>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</si>
  <si>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</si>
  <si>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</si>
  <si>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</si>
  <si>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</si>
  <si>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</si>
  <si>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</si>
  <si>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</si>
  <si>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</si>
  <si>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</si>
  <si>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</si>
  <si>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</si>
  <si>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</si>
  <si>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</si>
  <si>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</si>
  <si>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</si>
  <si>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FGN Securities: C=(D+E+F+G+H)</t>
  </si>
  <si>
    <t>Corporate Debt Securities: J=(K+L)</t>
  </si>
  <si>
    <t>Local Money Market Securities: N=(O+P)</t>
  </si>
  <si>
    <t>Mutual Funds: R=(S+T)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</si>
</sst>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orbel"/>
      <family val="2"/>
    </font>
    <font>
      <sz val="11"/>
      <color rgb="FFFF0000"/>
      <name val="Corbe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4" fontId="1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0" fontId="3" fillId="0" borderId="4" xfId="0" applyFont="1" applyBorder="1"/>
    <xf numFmtId="1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3" fontId="2" fillId="0" borderId="0" xfId="1" applyFont="1"/>
    <xf numFmtId="43" fontId="1" fillId="0" borderId="0" xfId="1" applyFont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7" fillId="0" borderId="18" xfId="0" applyFont="1" applyBorder="1"/>
    <xf numFmtId="0" fontId="7" fillId="0" borderId="2" xfId="0" applyFont="1" applyBorder="1"/>
    <xf numFmtId="4" fontId="6" fillId="0" borderId="5" xfId="0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164" fontId="3" fillId="0" borderId="3" xfId="1" applyNumberFormat="1" applyFont="1" applyBorder="1"/>
    <xf numFmtId="164" fontId="3" fillId="0" borderId="3" xfId="1" applyNumberFormat="1" applyFont="1" applyBorder="1" applyAlignment="1">
      <alignment horizontal="center"/>
    </xf>
    <xf numFmtId="164" fontId="4" fillId="0" borderId="3" xfId="1" applyNumberFormat="1" applyFont="1" applyBorder="1"/>
    <xf numFmtId="164" fontId="4" fillId="0" borderId="13" xfId="1" applyNumberFormat="1" applyFont="1" applyBorder="1" applyAlignment="1">
      <alignment horizontal="center"/>
    </xf>
    <xf numFmtId="164" fontId="4" fillId="0" borderId="14" xfId="1" applyNumberFormat="1" applyFont="1" applyBorder="1" applyAlignment="1">
      <alignment horizontal="center"/>
    </xf>
    <xf numFmtId="164" fontId="4" fillId="0" borderId="17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/>
    </xf>
    <xf numFmtId="164" fontId="4" fillId="0" borderId="22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/>
    </xf>
    <xf numFmtId="164" fontId="4" fillId="0" borderId="18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19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4" fontId="4" fillId="0" borderId="18" xfId="1" applyNumberFormat="1" applyFont="1" applyBorder="1" applyAlignment="1">
      <alignment horizontal="center"/>
    </xf>
    <xf numFmtId="164" fontId="4" fillId="0" borderId="20" xfId="1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4" fillId="0" borderId="15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workbookViewId="0">
      <pane ySplit="2" topLeftCell="A3" activePane="bottomLeft" state="frozen"/>
      <selection pane="bottomLeft" activeCell="H29" sqref="H29"/>
    </sheetView>
  </sheetViews>
  <sheetFormatPr defaultColWidth="9.1796875" defaultRowHeight="13" x14ac:dyDescent="0.3"/>
  <cols>
    <col min="1" max="1" width="7.1796875" style="4" customWidth="1"/>
    <col min="2" max="2" width="47" style="2" customWidth="1"/>
    <col min="3" max="3" width="16.7265625" style="4" customWidth="1"/>
    <col min="4" max="4" width="17.7265625" style="4" customWidth="1"/>
    <col min="5" max="5" width="20.1796875" style="4" customWidth="1"/>
    <col min="6" max="6" width="21.1796875" style="4" customWidth="1"/>
    <col min="7" max="7" width="20.7265625" style="4" customWidth="1"/>
    <col min="8" max="8" width="12.26953125" style="4" customWidth="1"/>
    <col min="9" max="9" width="9.453125" style="29" bestFit="1" customWidth="1"/>
    <col min="10" max="10" width="9.1796875" style="2"/>
    <col min="11" max="11" width="11" style="2" bestFit="1" customWidth="1"/>
    <col min="12" max="12" width="9.54296875" style="2" bestFit="1" customWidth="1"/>
    <col min="13" max="13" width="11" style="2" bestFit="1" customWidth="1"/>
    <col min="14" max="16384" width="9.1796875" style="2"/>
  </cols>
  <sheetData>
    <row r="1" spans="1:14" ht="15.75" customHeight="1" x14ac:dyDescent="0.3">
      <c r="B1" s="46" t="s">
        <v>28</v>
      </c>
      <c r="C1" s="46"/>
      <c r="D1" s="46"/>
      <c r="E1" s="46"/>
      <c r="F1" s="46"/>
      <c r="G1" s="46"/>
      <c r="H1" s="46"/>
    </row>
    <row r="2" spans="1:14" s="1" customFormat="1" ht="33.75" customHeight="1" x14ac:dyDescent="0.35">
      <c r="A2" s="3"/>
      <c r="B2" s="17" t="s">
        <v>0</v>
      </c>
      <c r="C2" s="17" t="s">
        <v>23</v>
      </c>
      <c r="D2" s="16" t="s">
        <v>24</v>
      </c>
      <c r="E2" s="17" t="s">
        <v>25</v>
      </c>
      <c r="F2" s="17" t="s">
        <v>26</v>
      </c>
      <c r="G2" s="17" t="s">
        <v>27</v>
      </c>
      <c r="H2" s="16" t="s">
        <v>1</v>
      </c>
      <c r="I2" s="30"/>
    </row>
    <row r="3" spans="1:14" ht="14.5" x14ac:dyDescent="0.35">
      <c r="A3" s="4" t="s">
        <v>48</v>
      </c>
      <c r="B3" s="11" t="s">
        <v>2</v>
      </c>
      <c r="C3" s="18">
        <v>93010.46</v>
      </c>
      <c r="D3" s="18">
        <v>65058.239999999998</v>
      </c>
      <c r="E3" s="18">
        <v>509907.7</v>
      </c>
      <c r="F3" s="18">
        <v>4256.26</v>
      </c>
      <c r="G3" s="18">
        <v>672232.65</v>
      </c>
      <c r="H3" s="10">
        <v>8.94</v>
      </c>
      <c r="I3" s="29">
        <f>G3/$G$27*100</f>
        <v>8.9447933199770269</v>
      </c>
    </row>
    <row r="4" spans="1:14" ht="15" thickBot="1" x14ac:dyDescent="0.4">
      <c r="A4" s="4" t="s">
        <v>49</v>
      </c>
      <c r="B4" s="19" t="s">
        <v>3</v>
      </c>
      <c r="C4" s="20">
        <v>0</v>
      </c>
      <c r="D4" s="21">
        <v>104605.11</v>
      </c>
      <c r="E4" s="22">
        <v>0</v>
      </c>
      <c r="F4" s="22">
        <v>0</v>
      </c>
      <c r="G4" s="21">
        <v>104605.11</v>
      </c>
      <c r="H4" s="22">
        <v>1.39</v>
      </c>
      <c r="I4" s="29">
        <f t="shared" ref="I4:I27" si="0">G4/$G$27*100</f>
        <v>1.3918858138822356</v>
      </c>
    </row>
    <row r="5" spans="1:14" s="1" customFormat="1" ht="15" thickBot="1" x14ac:dyDescent="0.4">
      <c r="A5" s="3" t="s">
        <v>50</v>
      </c>
      <c r="B5" s="23" t="s">
        <v>72</v>
      </c>
      <c r="C5" s="31">
        <f>SUM(C6:C10)</f>
        <v>536633.5</v>
      </c>
      <c r="D5" s="31">
        <f t="shared" ref="D5:G5" si="1">SUM(D6:D10)</f>
        <v>536575.12</v>
      </c>
      <c r="E5" s="31">
        <f t="shared" si="1"/>
        <v>3799345.5599999996</v>
      </c>
      <c r="F5" s="31">
        <f t="shared" si="1"/>
        <v>419461.51999999996</v>
      </c>
      <c r="G5" s="32">
        <f t="shared" si="1"/>
        <v>5292015.6800000006</v>
      </c>
      <c r="H5" s="9"/>
      <c r="I5" s="29"/>
      <c r="J5" s="15"/>
      <c r="K5" s="15"/>
      <c r="L5" s="15"/>
      <c r="M5" s="15"/>
    </row>
    <row r="6" spans="1:14" ht="14.5" x14ac:dyDescent="0.35">
      <c r="A6" s="4" t="s">
        <v>51</v>
      </c>
      <c r="B6" s="33" t="s">
        <v>4</v>
      </c>
      <c r="C6" s="24">
        <v>365846.32</v>
      </c>
      <c r="D6" s="24">
        <v>361815.02</v>
      </c>
      <c r="E6" s="24">
        <v>2996552.82</v>
      </c>
      <c r="F6" s="24">
        <v>320150.61</v>
      </c>
      <c r="G6" s="24">
        <v>4044364.75</v>
      </c>
      <c r="H6" s="25">
        <v>53.81</v>
      </c>
      <c r="I6" s="29">
        <f t="shared" si="0"/>
        <v>53.814712509650576</v>
      </c>
    </row>
    <row r="7" spans="1:14" ht="14.5" x14ac:dyDescent="0.35">
      <c r="A7" s="4" t="s">
        <v>52</v>
      </c>
      <c r="B7" s="34" t="s">
        <v>5</v>
      </c>
      <c r="C7" s="18">
        <v>170787.18</v>
      </c>
      <c r="D7" s="18">
        <v>174370.75</v>
      </c>
      <c r="E7" s="18">
        <v>735522.96</v>
      </c>
      <c r="F7" s="18">
        <v>97407.89</v>
      </c>
      <c r="G7" s="18">
        <v>1178088.79</v>
      </c>
      <c r="H7" s="10">
        <v>15.68</v>
      </c>
      <c r="I7" s="29">
        <f t="shared" si="0"/>
        <v>15.675764542427117</v>
      </c>
    </row>
    <row r="8" spans="1:14" ht="14.5" x14ac:dyDescent="0.35">
      <c r="A8" s="4" t="s">
        <v>53</v>
      </c>
      <c r="B8" s="34" t="s">
        <v>6</v>
      </c>
      <c r="C8" s="10">
        <v>0</v>
      </c>
      <c r="D8" s="10">
        <v>284.97000000000003</v>
      </c>
      <c r="E8" s="18">
        <v>5143.66</v>
      </c>
      <c r="F8" s="10">
        <v>391.29</v>
      </c>
      <c r="G8" s="18">
        <v>5819.92</v>
      </c>
      <c r="H8" s="10">
        <v>0.08</v>
      </c>
      <c r="I8" s="29">
        <f t="shared" si="0"/>
        <v>7.7440424143041392E-2</v>
      </c>
    </row>
    <row r="9" spans="1:14" ht="14.5" x14ac:dyDescent="0.35">
      <c r="A9" s="4" t="s">
        <v>54</v>
      </c>
      <c r="B9" s="34" t="s">
        <v>7</v>
      </c>
      <c r="C9" s="10">
        <v>0</v>
      </c>
      <c r="D9" s="10">
        <v>104.38</v>
      </c>
      <c r="E9" s="18">
        <v>54940.01</v>
      </c>
      <c r="F9" s="18">
        <v>1511.73</v>
      </c>
      <c r="G9" s="18">
        <v>56556.11</v>
      </c>
      <c r="H9" s="10">
        <v>0.75</v>
      </c>
      <c r="I9" s="29">
        <f t="shared" si="0"/>
        <v>0.75254112535576179</v>
      </c>
    </row>
    <row r="10" spans="1:14" ht="14.5" x14ac:dyDescent="0.35">
      <c r="A10" s="4" t="s">
        <v>55</v>
      </c>
      <c r="B10" s="34" t="s">
        <v>8</v>
      </c>
      <c r="C10" s="12">
        <v>0</v>
      </c>
      <c r="D10" s="12">
        <v>0</v>
      </c>
      <c r="E10" s="18">
        <v>7186.11</v>
      </c>
      <c r="F10" s="10">
        <v>0</v>
      </c>
      <c r="G10" s="18">
        <v>7186.11</v>
      </c>
      <c r="H10" s="10">
        <v>0.1</v>
      </c>
      <c r="I10" s="29">
        <f t="shared" si="0"/>
        <v>9.5619081763761563E-2</v>
      </c>
    </row>
    <row r="11" spans="1:14" ht="15" thickBot="1" x14ac:dyDescent="0.4">
      <c r="A11" s="4" t="s">
        <v>56</v>
      </c>
      <c r="B11" s="19" t="s">
        <v>9</v>
      </c>
      <c r="C11" s="21">
        <v>11919.18</v>
      </c>
      <c r="D11" s="21">
        <v>15803.07</v>
      </c>
      <c r="E11" s="21">
        <v>109224.17</v>
      </c>
      <c r="F11" s="21">
        <v>15259.39</v>
      </c>
      <c r="G11" s="21">
        <v>152205.81</v>
      </c>
      <c r="H11" s="22">
        <v>2</v>
      </c>
      <c r="I11" s="29">
        <f t="shared" si="0"/>
        <v>2.0252653788085011</v>
      </c>
    </row>
    <row r="12" spans="1:14" s="1" customFormat="1" ht="15" thickBot="1" x14ac:dyDescent="0.4">
      <c r="A12" s="3" t="s">
        <v>57</v>
      </c>
      <c r="B12" s="23" t="s">
        <v>73</v>
      </c>
      <c r="C12" s="31">
        <f>SUM(C13:C14)</f>
        <v>27372.720000000001</v>
      </c>
      <c r="D12" s="31">
        <f t="shared" ref="D12:G12" si="2">SUM(D13:D14)</f>
        <v>42844.41</v>
      </c>
      <c r="E12" s="31">
        <f t="shared" si="2"/>
        <v>160133.19999999998</v>
      </c>
      <c r="F12" s="31">
        <f t="shared" si="2"/>
        <v>36518.550000000003</v>
      </c>
      <c r="G12" s="31">
        <f t="shared" si="2"/>
        <v>266868.88</v>
      </c>
      <c r="H12" s="26"/>
      <c r="I12" s="29"/>
      <c r="J12" s="15"/>
      <c r="K12" s="15"/>
      <c r="L12" s="15"/>
      <c r="M12" s="15"/>
    </row>
    <row r="13" spans="1:14" ht="14.5" x14ac:dyDescent="0.35">
      <c r="A13" s="4" t="s">
        <v>58</v>
      </c>
      <c r="B13" s="33" t="s">
        <v>10</v>
      </c>
      <c r="C13" s="24">
        <v>26938.14</v>
      </c>
      <c r="D13" s="24">
        <v>42844.41</v>
      </c>
      <c r="E13" s="24">
        <v>155491.15</v>
      </c>
      <c r="F13" s="24">
        <v>36216.18</v>
      </c>
      <c r="G13" s="24">
        <v>261489.88</v>
      </c>
      <c r="H13" s="25">
        <v>3.48</v>
      </c>
      <c r="I13" s="29">
        <f t="shared" si="0"/>
        <v>3.4794098915986815</v>
      </c>
    </row>
    <row r="14" spans="1:14" ht="14.5" x14ac:dyDescent="0.35">
      <c r="A14" s="4" t="s">
        <v>59</v>
      </c>
      <c r="B14" s="34" t="s">
        <v>11</v>
      </c>
      <c r="C14" s="10">
        <v>434.58</v>
      </c>
      <c r="D14" s="18">
        <v>0</v>
      </c>
      <c r="E14" s="18">
        <v>4642.05</v>
      </c>
      <c r="F14" s="10">
        <v>302.37</v>
      </c>
      <c r="G14" s="18">
        <v>5379</v>
      </c>
      <c r="H14" s="10">
        <v>7.0000000000000007E-2</v>
      </c>
      <c r="I14" s="29">
        <f t="shared" si="0"/>
        <v>7.1573499543880273E-2</v>
      </c>
    </row>
    <row r="15" spans="1:14" ht="15" thickBot="1" x14ac:dyDescent="0.4">
      <c r="A15" s="4" t="s">
        <v>60</v>
      </c>
      <c r="B15" s="19" t="s">
        <v>12</v>
      </c>
      <c r="C15" s="22">
        <v>0</v>
      </c>
      <c r="D15" s="21">
        <v>2260.89</v>
      </c>
      <c r="E15" s="21">
        <v>6104.14</v>
      </c>
      <c r="F15" s="21">
        <v>3069.48</v>
      </c>
      <c r="G15" s="21">
        <v>11434.52</v>
      </c>
      <c r="H15" s="22">
        <v>0.15</v>
      </c>
      <c r="I15" s="29">
        <f t="shared" si="0"/>
        <v>0.15214884030572409</v>
      </c>
    </row>
    <row r="16" spans="1:14" s="1" customFormat="1" ht="15" thickBot="1" x14ac:dyDescent="0.4">
      <c r="A16" s="3" t="s">
        <v>61</v>
      </c>
      <c r="B16" s="23" t="s">
        <v>74</v>
      </c>
      <c r="C16" s="31">
        <f>SUM(C17:C18)</f>
        <v>63171.76</v>
      </c>
      <c r="D16" s="31">
        <f t="shared" ref="D16:G16" si="3">SUM(D17:D18)</f>
        <v>62504.23</v>
      </c>
      <c r="E16" s="31">
        <f t="shared" si="3"/>
        <v>475971.6</v>
      </c>
      <c r="F16" s="31">
        <f t="shared" si="3"/>
        <v>80579.05</v>
      </c>
      <c r="G16" s="31">
        <f t="shared" si="3"/>
        <v>682226.65</v>
      </c>
      <c r="H16" s="26"/>
      <c r="I16" s="29"/>
      <c r="J16" s="15"/>
      <c r="K16" s="15"/>
      <c r="L16" s="15"/>
      <c r="M16" s="15"/>
      <c r="N16" s="15"/>
    </row>
    <row r="17" spans="1:13" ht="14.5" x14ac:dyDescent="0.35">
      <c r="A17" s="4" t="s">
        <v>62</v>
      </c>
      <c r="B17" s="33" t="s">
        <v>13</v>
      </c>
      <c r="C17" s="24">
        <v>62233.11</v>
      </c>
      <c r="D17" s="24">
        <v>60996.29</v>
      </c>
      <c r="E17" s="24">
        <v>428623.97</v>
      </c>
      <c r="F17" s="24">
        <v>74446.740000000005</v>
      </c>
      <c r="G17" s="24">
        <v>626300.12</v>
      </c>
      <c r="H17" s="25">
        <v>8.33</v>
      </c>
      <c r="I17" s="29">
        <f>G17/$G$27*100</f>
        <v>8.3336105880558016</v>
      </c>
    </row>
    <row r="18" spans="1:13" ht="14.5" x14ac:dyDescent="0.35">
      <c r="A18" s="4" t="s">
        <v>63</v>
      </c>
      <c r="B18" s="34" t="s">
        <v>14</v>
      </c>
      <c r="C18" s="10">
        <v>938.65</v>
      </c>
      <c r="D18" s="18">
        <v>1507.94</v>
      </c>
      <c r="E18" s="18">
        <v>47347.63</v>
      </c>
      <c r="F18" s="18">
        <v>6132.31</v>
      </c>
      <c r="G18" s="18">
        <v>55926.53</v>
      </c>
      <c r="H18" s="10">
        <v>0.74</v>
      </c>
      <c r="I18" s="29">
        <f t="shared" si="0"/>
        <v>0.74416387236397219</v>
      </c>
    </row>
    <row r="19" spans="1:13" ht="15" thickBot="1" x14ac:dyDescent="0.4">
      <c r="A19" s="4" t="s">
        <v>64</v>
      </c>
      <c r="B19" s="11" t="s">
        <v>15</v>
      </c>
      <c r="C19" s="22">
        <v>0</v>
      </c>
      <c r="D19" s="21">
        <v>35390.239999999998</v>
      </c>
      <c r="E19" s="22">
        <v>0</v>
      </c>
      <c r="F19" s="22">
        <v>0</v>
      </c>
      <c r="G19" s="21">
        <v>35390.239999999998</v>
      </c>
      <c r="H19" s="22">
        <v>0.47</v>
      </c>
      <c r="I19" s="29">
        <f t="shared" si="0"/>
        <v>0.47090599116895576</v>
      </c>
    </row>
    <row r="20" spans="1:13" s="1" customFormat="1" ht="15" thickBot="1" x14ac:dyDescent="0.4">
      <c r="A20" s="3" t="s">
        <v>65</v>
      </c>
      <c r="B20" s="14" t="s">
        <v>75</v>
      </c>
      <c r="C20" s="35">
        <f>SUM(C21:C22)</f>
        <v>1871.9299999999998</v>
      </c>
      <c r="D20" s="31">
        <f t="shared" ref="D20:G20" si="4">SUM(D21:D22)</f>
        <v>8530.4</v>
      </c>
      <c r="E20" s="31">
        <f t="shared" si="4"/>
        <v>14437.68</v>
      </c>
      <c r="F20" s="31">
        <f t="shared" si="4"/>
        <v>0</v>
      </c>
      <c r="G20" s="31">
        <f t="shared" si="4"/>
        <v>24840</v>
      </c>
      <c r="H20" s="26"/>
      <c r="I20" s="29"/>
      <c r="J20" s="15"/>
      <c r="K20" s="15"/>
      <c r="L20" s="15"/>
      <c r="M20" s="15"/>
    </row>
    <row r="21" spans="1:13" ht="14.5" x14ac:dyDescent="0.35">
      <c r="A21" s="4" t="s">
        <v>66</v>
      </c>
      <c r="B21" s="34" t="s">
        <v>16</v>
      </c>
      <c r="C21" s="24">
        <v>1871.84</v>
      </c>
      <c r="D21" s="24">
        <v>1232.46</v>
      </c>
      <c r="E21" s="24">
        <v>5310.03</v>
      </c>
      <c r="F21" s="25">
        <v>0</v>
      </c>
      <c r="G21" s="24">
        <v>8414.32</v>
      </c>
      <c r="H21" s="25">
        <v>0.11</v>
      </c>
      <c r="I21" s="29">
        <f t="shared" si="0"/>
        <v>0.11196176402343608</v>
      </c>
    </row>
    <row r="22" spans="1:13" ht="14.5" x14ac:dyDescent="0.35">
      <c r="A22" s="4" t="s">
        <v>67</v>
      </c>
      <c r="B22" s="34" t="s">
        <v>17</v>
      </c>
      <c r="C22" s="10">
        <v>0.09</v>
      </c>
      <c r="D22" s="18">
        <v>7297.94</v>
      </c>
      <c r="E22" s="18">
        <v>9127.65</v>
      </c>
      <c r="F22" s="10">
        <v>0</v>
      </c>
      <c r="G22" s="18">
        <v>16425.68</v>
      </c>
      <c r="H22" s="10">
        <v>0.22</v>
      </c>
      <c r="I22" s="29">
        <f t="shared" si="0"/>
        <v>0.218561702916513</v>
      </c>
    </row>
    <row r="23" spans="1:13" ht="14.5" x14ac:dyDescent="0.35">
      <c r="A23" s="4" t="s">
        <v>68</v>
      </c>
      <c r="B23" s="11" t="s">
        <v>18</v>
      </c>
      <c r="C23" s="18">
        <v>91357.96</v>
      </c>
      <c r="D23" s="18">
        <v>111999.91</v>
      </c>
      <c r="E23" s="10">
        <v>0</v>
      </c>
      <c r="F23" s="10">
        <v>0</v>
      </c>
      <c r="G23" s="18">
        <v>203357.87</v>
      </c>
      <c r="H23" s="10">
        <v>2.71</v>
      </c>
      <c r="I23" s="29">
        <f t="shared" si="0"/>
        <v>2.7058996868729248</v>
      </c>
    </row>
    <row r="24" spans="1:13" ht="14.5" x14ac:dyDescent="0.35">
      <c r="A24" s="4" t="s">
        <v>69</v>
      </c>
      <c r="B24" s="11" t="s">
        <v>19</v>
      </c>
      <c r="C24" s="10">
        <v>0</v>
      </c>
      <c r="D24" s="18">
        <v>11277.51</v>
      </c>
      <c r="E24" s="18">
        <v>14160.02</v>
      </c>
      <c r="F24" s="10">
        <v>0</v>
      </c>
      <c r="G24" s="18">
        <v>25437.54</v>
      </c>
      <c r="H24" s="10">
        <v>0.34</v>
      </c>
      <c r="I24" s="29">
        <f t="shared" si="0"/>
        <v>0.33847439256133782</v>
      </c>
    </row>
    <row r="25" spans="1:13" ht="14.5" x14ac:dyDescent="0.35">
      <c r="A25" s="4" t="s">
        <v>70</v>
      </c>
      <c r="B25" s="11" t="s">
        <v>20</v>
      </c>
      <c r="C25" s="10">
        <v>0</v>
      </c>
      <c r="D25" s="18">
        <v>1758.01</v>
      </c>
      <c r="E25" s="18">
        <v>5110.25</v>
      </c>
      <c r="F25" s="10">
        <v>0</v>
      </c>
      <c r="G25" s="18">
        <v>6868.27</v>
      </c>
      <c r="H25" s="10">
        <v>0.09</v>
      </c>
      <c r="I25" s="29">
        <f t="shared" si="0"/>
        <v>9.1389871669872946E-2</v>
      </c>
    </row>
    <row r="26" spans="1:13" ht="14.5" x14ac:dyDescent="0.35">
      <c r="A26" s="4" t="s">
        <v>71</v>
      </c>
      <c r="B26" s="11" t="s">
        <v>21</v>
      </c>
      <c r="C26" s="18">
        <v>2811.62</v>
      </c>
      <c r="D26" s="18">
        <v>10257.1</v>
      </c>
      <c r="E26" s="18">
        <v>19821.28</v>
      </c>
      <c r="F26" s="18">
        <v>4978.2</v>
      </c>
      <c r="G26" s="18">
        <v>37868.199999999997</v>
      </c>
      <c r="H26" s="10">
        <v>0.5</v>
      </c>
      <c r="I26" s="29">
        <f>G26/$G$27*100</f>
        <v>0.50387796903282522</v>
      </c>
    </row>
    <row r="27" spans="1:13" s="1" customFormat="1" ht="14.5" x14ac:dyDescent="0.35">
      <c r="A27" s="3"/>
      <c r="B27" s="13" t="s">
        <v>22</v>
      </c>
      <c r="C27" s="27">
        <v>855521.85</v>
      </c>
      <c r="D27" s="27">
        <v>1051708.6599999999</v>
      </c>
      <c r="E27" s="27">
        <v>5274348.7699999996</v>
      </c>
      <c r="F27" s="27">
        <v>600641</v>
      </c>
      <c r="G27" s="27">
        <v>7515351.4000000004</v>
      </c>
      <c r="H27" s="16">
        <v>100</v>
      </c>
      <c r="I27" s="29">
        <f t="shared" si="0"/>
        <v>100</v>
      </c>
    </row>
    <row r="29" spans="1:13" ht="14.5" x14ac:dyDescent="0.35">
      <c r="B29" s="1" t="s">
        <v>38</v>
      </c>
      <c r="C29" s="28">
        <f>SUM(C3,C4,C5,C11,C12,C15,C16,C19,C20,C23,C24,C25,C26)</f>
        <v>828149.13</v>
      </c>
      <c r="D29" s="28">
        <f>SUM(D3,D4,D5,D11,D12,D15,D16,D19,D20,D23,D24,D25,D26)</f>
        <v>1008864.24</v>
      </c>
      <c r="E29" s="28">
        <f>SUM(E3,E4,E5,E11,E12,E15,E16,E19,E20,E23,E24,E25,E26)</f>
        <v>5114215.5999999987</v>
      </c>
      <c r="F29" s="28">
        <f>SUM(F3,F4,F5,F11,F12,F15,F16,F19,F20,F23,F24,F25,F26)</f>
        <v>564122.44999999995</v>
      </c>
      <c r="G29" s="28">
        <f>SUM(G3,G4,G5,G11,G12,G15,G16,G19,G20,G23,G24,G25,G26)</f>
        <v>7515351.4199999999</v>
      </c>
      <c r="H29" s="7"/>
    </row>
    <row r="30" spans="1:13" x14ac:dyDescent="0.3">
      <c r="B30" s="1" t="s">
        <v>47</v>
      </c>
      <c r="C30" s="5">
        <f>C27-C29</f>
        <v>27372.719999999972</v>
      </c>
      <c r="D30" s="5">
        <f>D27-D29</f>
        <v>42844.419999999925</v>
      </c>
      <c r="E30" s="5">
        <f>E27-E29</f>
        <v>160133.17000000086</v>
      </c>
      <c r="F30" s="5">
        <f>F27-F29</f>
        <v>36518.550000000047</v>
      </c>
      <c r="G30" s="5">
        <f>G27-G29</f>
        <v>-1.9999999552965164E-2</v>
      </c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abSelected="1" topLeftCell="A4" workbookViewId="0">
      <selection activeCell="D18" sqref="D18"/>
    </sheetView>
  </sheetViews>
  <sheetFormatPr defaultColWidth="9.1796875" defaultRowHeight="14.5" x14ac:dyDescent="0.35"/>
  <cols>
    <col min="1" max="1" width="16.81640625" style="6" customWidth="1"/>
    <col min="2" max="2" width="13.453125" style="7" customWidth="1"/>
    <col min="3" max="3" width="11" style="7" customWidth="1"/>
    <col min="4" max="4" width="11.81640625" style="7" customWidth="1"/>
    <col min="5" max="5" width="11" style="7" customWidth="1"/>
    <col min="6" max="6" width="12.81640625" style="7" customWidth="1"/>
    <col min="7" max="7" width="13.1796875" style="7" customWidth="1"/>
    <col min="8" max="8" width="13.26953125" style="7" customWidth="1"/>
    <col min="9" max="9" width="12" style="7" customWidth="1"/>
    <col min="10" max="16384" width="9.1796875" style="6"/>
  </cols>
  <sheetData>
    <row r="1" spans="1:9" s="8" customFormat="1" ht="24.75" customHeight="1" thickBot="1" x14ac:dyDescent="0.4">
      <c r="A1" s="47" t="s">
        <v>29</v>
      </c>
      <c r="B1" s="48"/>
      <c r="C1" s="48"/>
      <c r="D1" s="48"/>
      <c r="E1" s="48"/>
      <c r="F1" s="48"/>
      <c r="G1" s="48"/>
      <c r="H1" s="48"/>
      <c r="I1" s="49"/>
    </row>
    <row r="2" spans="1:9" ht="15" thickBot="1" x14ac:dyDescent="0.4">
      <c r="A2" s="54" t="s">
        <v>30</v>
      </c>
      <c r="B2" s="59" t="s">
        <v>31</v>
      </c>
      <c r="C2" s="59"/>
      <c r="D2" s="59"/>
      <c r="E2" s="59"/>
      <c r="F2" s="62" t="s">
        <v>36</v>
      </c>
      <c r="G2" s="63"/>
      <c r="H2" s="50" t="s">
        <v>38</v>
      </c>
      <c r="I2" s="51"/>
    </row>
    <row r="3" spans="1:9" ht="15" thickBot="1" x14ac:dyDescent="0.4">
      <c r="A3" s="55"/>
      <c r="B3" s="60" t="s">
        <v>32</v>
      </c>
      <c r="C3" s="61"/>
      <c r="D3" s="60" t="s">
        <v>33</v>
      </c>
      <c r="E3" s="61"/>
      <c r="F3" s="64" t="s">
        <v>37</v>
      </c>
      <c r="G3" s="65"/>
      <c r="H3" s="52"/>
      <c r="I3" s="53"/>
    </row>
    <row r="4" spans="1:9" x14ac:dyDescent="0.35">
      <c r="A4" s="55"/>
      <c r="B4" s="36" t="s">
        <v>34</v>
      </c>
      <c r="C4" s="37" t="s">
        <v>35</v>
      </c>
      <c r="D4" s="36" t="s">
        <v>34</v>
      </c>
      <c r="E4" s="37" t="s">
        <v>35</v>
      </c>
      <c r="F4" s="38" t="s">
        <v>34</v>
      </c>
      <c r="G4" s="39" t="s">
        <v>35</v>
      </c>
      <c r="H4" s="36" t="s">
        <v>34</v>
      </c>
      <c r="I4" s="37" t="s">
        <v>35</v>
      </c>
    </row>
    <row r="5" spans="1:9" x14ac:dyDescent="0.35">
      <c r="A5" s="40" t="s">
        <v>39</v>
      </c>
      <c r="B5" s="36">
        <v>72838</v>
      </c>
      <c r="C5" s="37">
        <v>29198</v>
      </c>
      <c r="D5" s="36">
        <v>19178</v>
      </c>
      <c r="E5" s="37">
        <v>16096</v>
      </c>
      <c r="F5" s="36">
        <v>395702</v>
      </c>
      <c r="G5" s="41">
        <v>197227</v>
      </c>
      <c r="H5" s="36">
        <v>487718</v>
      </c>
      <c r="I5" s="37">
        <v>242521</v>
      </c>
    </row>
    <row r="6" spans="1:9" x14ac:dyDescent="0.35">
      <c r="A6" s="40" t="s">
        <v>40</v>
      </c>
      <c r="B6" s="36">
        <v>527046</v>
      </c>
      <c r="C6" s="37">
        <v>193347</v>
      </c>
      <c r="D6" s="36">
        <v>195946</v>
      </c>
      <c r="E6" s="37">
        <v>166472</v>
      </c>
      <c r="F6" s="36">
        <v>1349074</v>
      </c>
      <c r="G6" s="41">
        <v>521860</v>
      </c>
      <c r="H6" s="36">
        <v>2072066</v>
      </c>
      <c r="I6" s="37">
        <v>881679</v>
      </c>
    </row>
    <row r="7" spans="1:9" x14ac:dyDescent="0.35">
      <c r="A7" s="40" t="s">
        <v>41</v>
      </c>
      <c r="B7" s="36">
        <v>364055</v>
      </c>
      <c r="C7" s="37">
        <v>154394</v>
      </c>
      <c r="D7" s="36">
        <v>269698</v>
      </c>
      <c r="E7" s="37">
        <v>237950</v>
      </c>
      <c r="F7" s="36">
        <v>886726</v>
      </c>
      <c r="G7" s="41">
        <v>247727</v>
      </c>
      <c r="H7" s="36">
        <v>1520479</v>
      </c>
      <c r="I7" s="37">
        <v>640071</v>
      </c>
    </row>
    <row r="8" spans="1:9" x14ac:dyDescent="0.35">
      <c r="A8" s="40" t="s">
        <v>42</v>
      </c>
      <c r="B8" s="36">
        <v>279993</v>
      </c>
      <c r="C8" s="37">
        <v>104891</v>
      </c>
      <c r="D8" s="36">
        <v>268906</v>
      </c>
      <c r="E8" s="37">
        <v>206383</v>
      </c>
      <c r="F8" s="36">
        <v>455105</v>
      </c>
      <c r="G8" s="41">
        <v>86206</v>
      </c>
      <c r="H8" s="36">
        <v>1004004</v>
      </c>
      <c r="I8" s="37">
        <v>397480</v>
      </c>
    </row>
    <row r="9" spans="1:9" x14ac:dyDescent="0.35">
      <c r="A9" s="40" t="s">
        <v>43</v>
      </c>
      <c r="B9" s="36">
        <v>104636</v>
      </c>
      <c r="C9" s="37">
        <v>28072</v>
      </c>
      <c r="D9" s="36">
        <v>88317</v>
      </c>
      <c r="E9" s="37">
        <v>46913</v>
      </c>
      <c r="F9" s="36">
        <v>119425</v>
      </c>
      <c r="G9" s="41">
        <v>14271</v>
      </c>
      <c r="H9" s="36">
        <v>312378</v>
      </c>
      <c r="I9" s="37">
        <v>89256</v>
      </c>
    </row>
    <row r="10" spans="1:9" x14ac:dyDescent="0.35">
      <c r="A10" s="40" t="s">
        <v>44</v>
      </c>
      <c r="B10" s="36">
        <v>48170</v>
      </c>
      <c r="C10" s="37">
        <v>10667</v>
      </c>
      <c r="D10" s="36">
        <v>34844</v>
      </c>
      <c r="E10" s="37">
        <v>10857</v>
      </c>
      <c r="F10" s="36">
        <v>65431</v>
      </c>
      <c r="G10" s="41">
        <v>6290</v>
      </c>
      <c r="H10" s="36">
        <v>148445</v>
      </c>
      <c r="I10" s="37">
        <v>27814</v>
      </c>
    </row>
    <row r="11" spans="1:9" ht="15" thickBot="1" x14ac:dyDescent="0.4">
      <c r="A11" s="42" t="s">
        <v>45</v>
      </c>
      <c r="B11" s="43">
        <f t="shared" ref="B11:I11" si="0">SUM(B5:B10)</f>
        <v>1396738</v>
      </c>
      <c r="C11" s="44">
        <f t="shared" si="0"/>
        <v>520569</v>
      </c>
      <c r="D11" s="43">
        <f t="shared" si="0"/>
        <v>876889</v>
      </c>
      <c r="E11" s="44">
        <f t="shared" si="0"/>
        <v>684671</v>
      </c>
      <c r="F11" s="43">
        <f t="shared" si="0"/>
        <v>3271463</v>
      </c>
      <c r="G11" s="45">
        <f t="shared" si="0"/>
        <v>1073581</v>
      </c>
      <c r="H11" s="43">
        <f t="shared" si="0"/>
        <v>5545090</v>
      </c>
      <c r="I11" s="44">
        <f t="shared" si="0"/>
        <v>2278821</v>
      </c>
    </row>
    <row r="12" spans="1:9" ht="15" thickBot="1" x14ac:dyDescent="0.4">
      <c r="A12" s="42" t="s">
        <v>46</v>
      </c>
      <c r="B12" s="56">
        <f>SUM(B11:C11)</f>
        <v>1917307</v>
      </c>
      <c r="C12" s="57"/>
      <c r="D12" s="57">
        <f>SUM(D11:E11)</f>
        <v>1561560</v>
      </c>
      <c r="E12" s="57"/>
      <c r="F12" s="57">
        <f>SUM(F11:G11)</f>
        <v>4345044</v>
      </c>
      <c r="G12" s="57"/>
      <c r="H12" s="57">
        <f>SUM(H11:I11)</f>
        <v>7823911</v>
      </c>
      <c r="I12" s="58"/>
    </row>
  </sheetData>
  <mergeCells count="12">
    <mergeCell ref="A1:I1"/>
    <mergeCell ref="H2:I3"/>
    <mergeCell ref="A2:A4"/>
    <mergeCell ref="B12:C12"/>
    <mergeCell ref="D12:E12"/>
    <mergeCell ref="F12:G12"/>
    <mergeCell ref="H12:I12"/>
    <mergeCell ref="B2:E2"/>
    <mergeCell ref="B3:C3"/>
    <mergeCell ref="D3:E3"/>
    <mergeCell ref="F2:G2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Pension Funds Assets</vt:lpstr>
      <vt:lpstr>RSA Membership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OLAITAN</dc:creator>
  <cp:lastModifiedBy>Emuesiri Ojo</cp:lastModifiedBy>
  <dcterms:created xsi:type="dcterms:W3CDTF">2018-02-05T09:48:38Z</dcterms:created>
  <dcterms:modified xsi:type="dcterms:W3CDTF">2018-02-05T15:46:36Z</dcterms:modified>
</cp:coreProperties>
</file>